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coca\Downloads\"/>
    </mc:Choice>
  </mc:AlternateContent>
  <xr:revisionPtr revIDLastSave="0" documentId="13_ncr:1_{AA8D5E3F-9E4B-450E-9692-6FCAFAA8374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📋 Instrucciones" sheetId="1" r:id="rId1"/>
    <sheet name="👥 Personal" sheetId="2" r:id="rId2"/>
    <sheet name="📅 Registro Mensual" sheetId="3" r:id="rId3"/>
    <sheet name="📊 Resumen del Me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4" l="1"/>
  <c r="B29" i="4"/>
  <c r="B28" i="4"/>
  <c r="B27" i="4"/>
  <c r="B24" i="4"/>
  <c r="B23" i="4"/>
  <c r="B22" i="4"/>
  <c r="B21" i="4"/>
  <c r="B18" i="4"/>
  <c r="B17" i="4"/>
  <c r="B16" i="4"/>
  <c r="B15" i="4"/>
  <c r="D12" i="4"/>
  <c r="B11" i="4"/>
  <c r="B10" i="4"/>
  <c r="B9" i="4"/>
  <c r="B8" i="4"/>
</calcChain>
</file>

<file path=xl/sharedStrings.xml><?xml version="1.0" encoding="utf-8"?>
<sst xmlns="http://schemas.openxmlformats.org/spreadsheetml/2006/main" count="386" uniqueCount="177">
  <si>
    <t>GUÍA DE USO — PROGRAMA DE LIMPIEZA Y MANTENIMIENTO</t>
  </si>
  <si>
    <t>Sistema de registro mensual operativo</t>
  </si>
  <si>
    <t>1</t>
  </si>
  <si>
    <t>Configurar personal</t>
  </si>
  <si>
    <t>Ir a la hoja '👥 Personal' e ingresar los nombres y cargos del equipo (solo se hace una vez).</t>
  </si>
  <si>
    <t>2</t>
  </si>
  <si>
    <t>Iniciar el mes</t>
  </si>
  <si>
    <t>Al comienzo de cada mes, ir a la hoja '📅 Registro Mensual', escribir el nombre del condominio y el mes en las celdas indicadas.</t>
  </si>
  <si>
    <t>3</t>
  </si>
  <si>
    <t>Registrar actividades</t>
  </si>
  <si>
    <t>Durante el mes, buscar la actividad realizada en la lista, seleccionar el responsable en el desplegable y marcar el estado.</t>
  </si>
  <si>
    <t>4</t>
  </si>
  <si>
    <t>Estados disponibles</t>
  </si>
  <si>
    <t>✅ Completado  |  ⏳ Pendiente  |  ➖ No aplica  |  🔄 Reprogramado</t>
  </si>
  <si>
    <t>5</t>
  </si>
  <si>
    <t>Ver el resumen</t>
  </si>
  <si>
    <t>La hoja '📊 Resumen del Mes' se actualiza automáticamente. Úsela para reportes o reuniones.</t>
  </si>
  <si>
    <t>6</t>
  </si>
  <si>
    <t>Guardar al final del mes</t>
  </si>
  <si>
    <t>Usar 'Guardar como' y nombrar el archivo: Enero 2026.xlsx, Febrero 2026.xlsx, etc.</t>
  </si>
  <si>
    <t>7</t>
  </si>
  <si>
    <t>Nuevo mes</t>
  </si>
  <si>
    <t>Descargar una copia limpia de la plantilla original para el siguiente mes.</t>
  </si>
  <si>
    <t>LEYENDA DE COLORES EN EL REGISTRO</t>
  </si>
  <si>
    <t>✅ Completado</t>
  </si>
  <si>
    <t>La actividad fue realizada en la fecha indicada.</t>
  </si>
  <si>
    <t>⏳ Pendiente</t>
  </si>
  <si>
    <t>La actividad aún no se ha realizado.</t>
  </si>
  <si>
    <t>➖ No aplica</t>
  </si>
  <si>
    <t>No corresponde en este período.</t>
  </si>
  <si>
    <t>🔄 Reprogramado</t>
  </si>
  <si>
    <t>Se realizará en otra fecha (anotar en observaciones).</t>
  </si>
  <si>
    <t>CATÁLOGO DE PERSONAL</t>
  </si>
  <si>
    <t>Ingrese aquí el equipo. Este listado alimenta los desplegables del registro.</t>
  </si>
  <si>
    <t>#</t>
  </si>
  <si>
    <t>NOMBRE COMPLETO</t>
  </si>
  <si>
    <t>CARGO / FUNCIÓN</t>
  </si>
  <si>
    <t>TELÉFONO / CONTACTO</t>
  </si>
  <si>
    <t>OBSERVACIONES</t>
  </si>
  <si>
    <t>Personal de limpieza</t>
  </si>
  <si>
    <t>Técnico de mantenimiento</t>
  </si>
  <si>
    <t>Técnico electricista</t>
  </si>
  <si>
    <t>Empresa especializada</t>
  </si>
  <si>
    <t>REGISTRO MENSUAL DE LIMPIEZA Y MANTENIMIENTO</t>
  </si>
  <si>
    <t>Condominio:</t>
  </si>
  <si>
    <t>ÁREA / ZONA</t>
  </si>
  <si>
    <t>ACTIVIDAD</t>
  </si>
  <si>
    <t>FREC.</t>
  </si>
  <si>
    <t>RESPONSABLE</t>
  </si>
  <si>
    <t>ESTADO</t>
  </si>
  <si>
    <t xml:space="preserve">  ACTIVIDADES DIARIAS</t>
  </si>
  <si>
    <t>Lobby</t>
  </si>
  <si>
    <t>Barrer y trapear pisos del lobby</t>
  </si>
  <si>
    <t>Diaria</t>
  </si>
  <si>
    <t>Limpiar superficies y mostrador</t>
  </si>
  <si>
    <t>Limpiar vidrios y espejos de acceso</t>
  </si>
  <si>
    <t>Vaciar papeleras del lobby</t>
  </si>
  <si>
    <t>Limpiar manijas, pasamanos y superficies de contacto</t>
  </si>
  <si>
    <t>Pasillos — todos los pisos</t>
  </si>
  <si>
    <t>Barrer pasillos de cada nivel</t>
  </si>
  <si>
    <t>Trapear pasillos de cada nivel</t>
  </si>
  <si>
    <t>Escaleras de emergencia</t>
  </si>
  <si>
    <t>Barrer tramos de escaleras</t>
  </si>
  <si>
    <t>Limpiar y desinfectar pasamanos</t>
  </si>
  <si>
    <t>Pasillos</t>
  </si>
  <si>
    <t>Recolectar residuos depositados en pasillos</t>
  </si>
  <si>
    <t>Elevador residencial 1</t>
  </si>
  <si>
    <t>Barrer y limpiar piso del elevador</t>
  </si>
  <si>
    <t>Elevador residencial 2</t>
  </si>
  <si>
    <t>Elevador de carga/residuos</t>
  </si>
  <si>
    <t>Limpiar y desinfectar piso y paredes internas</t>
  </si>
  <si>
    <t>Todos los elevadores</t>
  </si>
  <si>
    <t>Limpiar botones y paneles de control</t>
  </si>
  <si>
    <t>Limpiar puertas y marcos exteriores</t>
  </si>
  <si>
    <t>Almacén de residuos</t>
  </si>
  <si>
    <t>Recolectar bolsas de residuos desde pasillos</t>
  </si>
  <si>
    <t>Verificar separación correcta de reciclables</t>
  </si>
  <si>
    <t>Limpiar y desinfectar almacén al final del día</t>
  </si>
  <si>
    <t>Zona de reciclaje</t>
  </si>
  <si>
    <t>Revisar y organizar zona de separación</t>
  </si>
  <si>
    <t>Piscina</t>
  </si>
  <si>
    <t>Retirar hojas, insectos y objetos flotantes</t>
  </si>
  <si>
    <t>Verificar niveles de cloro y pH</t>
  </si>
  <si>
    <t>Gimnasio</t>
  </si>
  <si>
    <t>Limpiar y desinfectar equipos de ejercicio</t>
  </si>
  <si>
    <t>Barrer y trapear piso del gimnasio</t>
  </si>
  <si>
    <t>Baños área social</t>
  </si>
  <si>
    <t>Limpiar, desinfectar y reponer insumos</t>
  </si>
  <si>
    <t>Ducha / vestuario</t>
  </si>
  <si>
    <t>Limpiar y desinfectar ducha y pisos</t>
  </si>
  <si>
    <t>Área infantil/juvenil</t>
  </si>
  <si>
    <t>Inspeccionar y limpiar juegos al aire libre</t>
  </si>
  <si>
    <t>Sala de fiestas</t>
  </si>
  <si>
    <t>Barrer y trapear (si hubo uso previo)</t>
  </si>
  <si>
    <t>Estacionamiento</t>
  </si>
  <si>
    <t>Verificar limpieza de rampas y accesos</t>
  </si>
  <si>
    <t>Retirar basura y objetos abandonados</t>
  </si>
  <si>
    <t xml:space="preserve">  ACTIVIDADES SEMANALES</t>
  </si>
  <si>
    <t>Pulir y encerar pisos</t>
  </si>
  <si>
    <t>Semanal</t>
  </si>
  <si>
    <t>Limpiar luminarias y apliques decorativos</t>
  </si>
  <si>
    <t>Limpiar a fondo mostrador de recepción</t>
  </si>
  <si>
    <t>Puertas y accesos</t>
  </si>
  <si>
    <t>Limpiar marcos, puertas y herrajes a profundidad</t>
  </si>
  <si>
    <t>Limpiar y pulir barandales</t>
  </si>
  <si>
    <t>Limpiar tramos completos a fondo</t>
  </si>
  <si>
    <t>Paredes de pasillos</t>
  </si>
  <si>
    <t>Limpiar manchas y huellas en paredes</t>
  </si>
  <si>
    <t>Plafones</t>
  </si>
  <si>
    <t>Limpiar rejillas de ventilación en pasillos</t>
  </si>
  <si>
    <t>Limpiar paredes internas y espejo a fondo</t>
  </si>
  <si>
    <t>Limpiar y lubricar rieles de puertas</t>
  </si>
  <si>
    <t>Elevador de carga</t>
  </si>
  <si>
    <t>Desinfección profunda de cabina y puertas</t>
  </si>
  <si>
    <t>Cepillar paredes y fondo de la piscina</t>
  </si>
  <si>
    <t>Limpiar rejillas y skimmers</t>
  </si>
  <si>
    <t>Verificar equipos de filtración y bombas</t>
  </si>
  <si>
    <t>Limpiar a fondo espejos del gimnasio</t>
  </si>
  <si>
    <t>Revisar estado de equipos (tornillos, cables)</t>
  </si>
  <si>
    <t>Limpieza a fondo de techo, paredes, pisos</t>
  </si>
  <si>
    <t>Inspección de seguridad y limpieza de estructuras</t>
  </si>
  <si>
    <t>Desatascar desagües y verificar grifería</t>
  </si>
  <si>
    <t>Estacionamiento — todos los niveles</t>
  </si>
  <si>
    <t>Barrer y soplar los 3 niveles</t>
  </si>
  <si>
    <t>Estacionamiento — accesos</t>
  </si>
  <si>
    <t>Limpiar señalización horizontal y vertical</t>
  </si>
  <si>
    <t>Revisar luminarias y reportar fallas</t>
  </si>
  <si>
    <t>Tanque de reserva</t>
  </si>
  <si>
    <t>Inspección visual de tanque y conexiones</t>
  </si>
  <si>
    <t>Planta eléctrica</t>
  </si>
  <si>
    <t>Prueba de arranque de planta auxiliar</t>
  </si>
  <si>
    <t>Fachada exterior</t>
  </si>
  <si>
    <t>Limpieza de fachada y áreas exteriores</t>
  </si>
  <si>
    <t>Mensual</t>
  </si>
  <si>
    <t xml:space="preserve">  ACTIVIDADES MENSUALES</t>
  </si>
  <si>
    <t>Lobby / Pasillos</t>
  </si>
  <si>
    <t>Pintura de retoque en paredes deterioradas</t>
  </si>
  <si>
    <t>Mantenimiento preventivo completo de equipos</t>
  </si>
  <si>
    <t>Revisar cables, poleas y sistema de frenos</t>
  </si>
  <si>
    <t>Verificar iluminación de emergencia en cabina</t>
  </si>
  <si>
    <t>Tratamiento de choque con cloro (supercloreación)</t>
  </si>
  <si>
    <t>Inspección de revestimiento, bordes y desagüe</t>
  </si>
  <si>
    <t>Revisión y mantenimiento de bombas y filtros</t>
  </si>
  <si>
    <t>Mantenimiento preventivo de equipos de ejercicio</t>
  </si>
  <si>
    <t>Inspección profunda de juegos (anclajes, desgaste)</t>
  </si>
  <si>
    <t>Descalcificación de duchas y grifería</t>
  </si>
  <si>
    <t>Revisión de mobiliario y equipos audiovisuales</t>
  </si>
  <si>
    <t>Lavado a presión de pisos</t>
  </si>
  <si>
    <t>Revisión de sistemas de ventilación del sótano</t>
  </si>
  <si>
    <t>Barreras de acceso</t>
  </si>
  <si>
    <t>Mantenimiento de plumas y control de acceso</t>
  </si>
  <si>
    <t>Limpieza y desinfección del tanque de agua</t>
  </si>
  <si>
    <t>Inspección de válvulas, flotadores y conexiones</t>
  </si>
  <si>
    <t>Mantenimiento preventivo de planta auxiliar</t>
  </si>
  <si>
    <t>Revisión de niveles de combustible y batería</t>
  </si>
  <si>
    <t>Sistema eléctrico</t>
  </si>
  <si>
    <t>Revisión de tableros, breakers y conexiones</t>
  </si>
  <si>
    <t>Fumigación y desinfección profunda del almacén</t>
  </si>
  <si>
    <t>Revisión y mantenimiento de contenedores</t>
  </si>
  <si>
    <t>RESUMEN DE CUMPLIMIENTO MENSUAL</t>
  </si>
  <si>
    <t>RESUMEN GENERAL</t>
  </si>
  <si>
    <t>Total de actividades en el período</t>
  </si>
  <si>
    <t>✅ Completadas</t>
  </si>
  <si>
    <t>⏳ Pendientes</t>
  </si>
  <si>
    <t>🔄 Reprogramadas</t>
  </si>
  <si>
    <t>➖ No aplican</t>
  </si>
  <si>
    <t>% de cumplimiento</t>
  </si>
  <si>
    <t>POR FRECUENCIA — DIARIA</t>
  </si>
  <si>
    <t>Completadas</t>
  </si>
  <si>
    <t>Pendientes</t>
  </si>
  <si>
    <t>Reprogramadas</t>
  </si>
  <si>
    <t>No aplican</t>
  </si>
  <si>
    <t>POR FRECUENCIA — SEMANAL</t>
  </si>
  <si>
    <t>POR FRECUENCIA — MENSUAL</t>
  </si>
  <si>
    <t>LEYENDA ICONOS Y COLORES</t>
  </si>
  <si>
    <t>Mes / Año</t>
  </si>
  <si>
    <t>Nota: Esta hoja se actualiza automáticamente.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</si>
</sst>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i/>
      <sz val="10"/>
      <color rgb="FFAAAAAA"/>
      <name val="Arial"/>
      <charset val="1"/>
    </font>
    <font>
      <b/>
      <sz val="12"/>
      <color rgb="FFFFFFFF"/>
      <name val="Arial"/>
      <charset val="1"/>
    </font>
    <font>
      <b/>
      <sz val="10"/>
      <color rgb="FF1A1A2E"/>
      <name val="Arial"/>
      <charset val="1"/>
    </font>
    <font>
      <sz val="9"/>
      <color rgb="FF333333"/>
      <name val="Arial"/>
      <charset val="1"/>
    </font>
    <font>
      <i/>
      <sz val="9"/>
      <color rgb="FF333333"/>
      <name val="Arial"/>
      <charset val="1"/>
    </font>
    <font>
      <b/>
      <sz val="10"/>
      <color rgb="FFFFFFFF"/>
      <name val="Arial"/>
      <charset val="1"/>
    </font>
    <font>
      <sz val="9"/>
      <color rgb="FF1A1A2E"/>
      <name val="Arial"/>
      <charset val="1"/>
    </font>
    <font>
      <sz val="10"/>
      <color rgb="FF888888"/>
      <name val="Arial"/>
      <charset val="1"/>
    </font>
    <font>
      <sz val="10"/>
      <color rgb="FF1A1A2E"/>
      <name val="Arial"/>
      <charset val="1"/>
    </font>
    <font>
      <i/>
      <sz val="10"/>
      <color rgb="FF666666"/>
      <name val="Arial"/>
      <charset val="1"/>
    </font>
    <font>
      <i/>
      <sz val="9"/>
      <color rgb="FFAAAAAA"/>
      <name val="Arial"/>
      <charset val="1"/>
    </font>
    <font>
      <b/>
      <sz val="11"/>
      <color rgb="FFFFFFFF"/>
      <name val="Arial"/>
      <charset val="1"/>
    </font>
    <font>
      <b/>
      <sz val="8"/>
      <color rgb="FF1A1A2E"/>
      <name val="Arial"/>
      <charset val="1"/>
    </font>
    <font>
      <sz val="9"/>
      <color rgb="FF999999"/>
      <name val="Arial"/>
      <charset val="1"/>
    </font>
    <font>
      <b/>
      <sz val="9"/>
      <color rgb="FFFFFFFF"/>
      <name val="Arial"/>
      <charset val="1"/>
    </font>
    <font>
      <i/>
      <sz val="9"/>
      <color rgb="FF777777"/>
      <name val="Arial"/>
      <charset val="1"/>
    </font>
    <font>
      <sz val="11"/>
      <color rgb="FF333333"/>
      <name val="Arial"/>
      <charset val="1"/>
    </font>
    <font>
      <b/>
      <sz val="22"/>
      <color rgb="FF1A1A2E"/>
      <name val="Arial"/>
      <charset val="1"/>
    </font>
    <font>
      <b/>
      <sz val="22"/>
      <color rgb="FFFFFFFF"/>
      <name val="Arial"/>
      <charset val="1"/>
    </font>
    <font>
      <b/>
      <sz val="16"/>
      <color rgb="FF1A1A2E"/>
      <name val="Arial"/>
      <charset val="1"/>
    </font>
    <font>
      <b/>
      <sz val="8"/>
      <color rgb="FF1A1A2E"/>
      <name val="Arial"/>
      <family val="2"/>
    </font>
    <font>
      <b/>
      <sz val="8"/>
      <color theme="0"/>
      <name val="Arial"/>
      <family val="2"/>
    </font>
    <font>
      <i/>
      <sz val="9"/>
      <color rgb="FFAAAAAA"/>
      <name val="Arial"/>
      <family val="2"/>
    </font>
    <font>
      <i/>
      <sz val="10"/>
      <color rgb="FFAAAAAA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94560"/>
        <bgColor rgb="FF993366"/>
      </patternFill>
    </fill>
    <fill>
      <patternFill patternType="solid">
        <fgColor rgb="FF1A1A2E"/>
        <bgColor rgb="FF16213E"/>
      </patternFill>
    </fill>
    <fill>
      <patternFill patternType="solid">
        <fgColor rgb="FF16213E"/>
        <bgColor rgb="FF1A1A2E"/>
      </patternFill>
    </fill>
    <fill>
      <patternFill patternType="solid">
        <fgColor rgb="FF0F3460"/>
        <bgColor rgb="FF16213E"/>
      </patternFill>
    </fill>
    <fill>
      <patternFill patternType="solid">
        <fgColor rgb="FFF2F2F2"/>
        <bgColor rgb="FFE8E8E8"/>
      </patternFill>
    </fill>
    <fill>
      <patternFill patternType="solid">
        <fgColor rgb="FFFFFFFF"/>
        <bgColor rgb="FFF2F2F2"/>
      </patternFill>
    </fill>
    <fill>
      <patternFill patternType="solid">
        <fgColor rgb="FFD6F0D6"/>
        <bgColor rgb="FFE8E8E8"/>
      </patternFill>
    </fill>
    <fill>
      <patternFill patternType="solid">
        <fgColor rgb="FFFAD4D4"/>
        <bgColor rgb="FFE8E8E8"/>
      </patternFill>
    </fill>
    <fill>
      <patternFill patternType="solid">
        <fgColor rgb="FFE8E8E8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theme="3"/>
        <bgColor rgb="FFF2F2F2"/>
      </patternFill>
    </fill>
  </fills>
  <borders count="4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7" borderId="0" xfId="0" applyFill="1"/>
    <xf numFmtId="0" fontId="4" fillId="7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left" vertical="center" indent="4"/>
    </xf>
    <xf numFmtId="0" fontId="24" fillId="4" borderId="0" xfId="0" applyFont="1" applyFill="1" applyAlignment="1">
      <alignment horizontal="left" vertical="center" indent="4"/>
    </xf>
    <xf numFmtId="0" fontId="22" fillId="8" borderId="1" xfId="0" applyFont="1" applyFill="1" applyBorder="1" applyAlignment="1">
      <alignment horizontal="left" vertical="center" wrapText="1" indent="1"/>
    </xf>
    <xf numFmtId="0" fontId="22" fillId="9" borderId="1" xfId="0" applyFont="1" applyFill="1" applyBorder="1" applyAlignment="1">
      <alignment horizontal="left" vertical="center" wrapText="1" indent="1"/>
    </xf>
    <xf numFmtId="0" fontId="22" fillId="10" borderId="1" xfId="0" applyFont="1" applyFill="1" applyBorder="1" applyAlignment="1">
      <alignment horizontal="left" vertical="center" wrapText="1" indent="1"/>
    </xf>
    <xf numFmtId="0" fontId="22" fillId="11" borderId="1" xfId="0" applyFont="1" applyFill="1" applyBorder="1" applyAlignment="1">
      <alignment horizontal="left" vertical="center" wrapText="1" indent="1"/>
    </xf>
    <xf numFmtId="0" fontId="21" fillId="11" borderId="2" xfId="0" applyFont="1" applyFill="1" applyBorder="1" applyAlignment="1">
      <alignment horizontal="center" vertical="center" wrapText="1"/>
    </xf>
    <xf numFmtId="0" fontId="0" fillId="11" borderId="0" xfId="0" applyFill="1"/>
    <xf numFmtId="0" fontId="21" fillId="10" borderId="2" xfId="0" applyFont="1" applyFill="1" applyBorder="1" applyAlignment="1">
      <alignment horizontal="center" vertical="center" wrapText="1"/>
    </xf>
    <xf numFmtId="0" fontId="0" fillId="10" borderId="0" xfId="0" applyFill="1"/>
    <xf numFmtId="0" fontId="7" fillId="3" borderId="2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0" fillId="8" borderId="0" xfId="0" applyFill="1"/>
    <xf numFmtId="0" fontId="21" fillId="9" borderId="2" xfId="0" applyFont="1" applyFill="1" applyBorder="1" applyAlignment="1">
      <alignment horizontal="center" vertical="center" wrapText="1"/>
    </xf>
    <xf numFmtId="0" fontId="0" fillId="9" borderId="0" xfId="0" applyFill="1"/>
    <xf numFmtId="0" fontId="7" fillId="5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164" fontId="20" fillId="5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right" vertical="center"/>
    </xf>
    <xf numFmtId="0" fontId="13" fillId="5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0" fillId="6" borderId="0" xfId="0" applyFill="1"/>
    <xf numFmtId="0" fontId="8" fillId="8" borderId="2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 indent="4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right" vertical="center"/>
    </xf>
  </cellXfs>
  <cellStyles count="1">
    <cellStyle name="Normal" xfId="0" builtinId="0"/>
  </cellStyles>
  <dxfs count="4">
    <dxf>
      <fill>
        <patternFill>
          <bgColor rgb="FFFFF2CC"/>
        </patternFill>
      </fill>
    </dxf>
    <dxf>
      <fill>
        <patternFill>
          <bgColor rgb="FFE8E8E8"/>
        </patternFill>
      </fill>
    </dxf>
    <dxf>
      <fill>
        <patternFill>
          <bgColor rgb="FFFAD4D4"/>
        </patternFill>
      </fill>
    </dxf>
    <dxf>
      <fill>
        <patternFill>
          <bgColor rgb="FFD6F0D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7777"/>
      <rgbColor rgb="FF800080"/>
      <rgbColor rgb="FF008080"/>
      <rgbColor rgb="FFAAAAAA"/>
      <rgbColor rgb="FF888888"/>
      <rgbColor rgb="FF9999FF"/>
      <rgbColor rgb="FF993366"/>
      <rgbColor rgb="FFFFF2CC"/>
      <rgbColor rgb="FFF2F2F2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D6F0D6"/>
      <rgbColor rgb="FFFFFF99"/>
      <rgbColor rgb="FF99CCFF"/>
      <rgbColor rgb="FFFF99CC"/>
      <rgbColor rgb="FFCC99FF"/>
      <rgbColor rgb="FFFAD4D4"/>
      <rgbColor rgb="FF3366FF"/>
      <rgbColor rgb="FF33CCCC"/>
      <rgbColor rgb="FF99CC00"/>
      <rgbColor rgb="FFFFCC00"/>
      <rgbColor rgb="FFF39C12"/>
      <rgbColor rgb="FFE94560"/>
      <rgbColor rgb="FF666666"/>
      <rgbColor rgb="FF999999"/>
      <rgbColor rgb="FF0F3460"/>
      <rgbColor rgb="FF27AE60"/>
      <rgbColor rgb="FF16213E"/>
      <rgbColor rgb="FF1A1A2E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683863</xdr:colOff>
      <xdr:row>1</xdr:row>
      <xdr:rowOff>45720</xdr:rowOff>
    </xdr:from>
    <xdr:to>
      <xdr:col>5</xdr:col>
      <xdr:colOff>247587</xdr:colOff>
      <xdr:row>1</xdr:row>
      <xdr:rowOff>373380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B8F843-2648-40A9-56FC-1519A3778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183" y="99060"/>
          <a:ext cx="2032604" cy="32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205740</xdr:colOff>
      <xdr:row>1</xdr:row>
      <xdr:rowOff>45720</xdr:rowOff>
    </xdr:from>
    <xdr:to>
      <xdr:col>7</xdr:col>
      <xdr:colOff>523844</xdr:colOff>
      <xdr:row>1</xdr:row>
      <xdr:rowOff>373380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658428-BCAE-4AC5-B344-138DA52C0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99060"/>
          <a:ext cx="2032604" cy="327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891540</xdr:colOff>
      <xdr:row>1</xdr:row>
      <xdr:rowOff>60960</xdr:rowOff>
    </xdr:from>
    <xdr:to>
      <xdr:col>6</xdr:col>
      <xdr:colOff>1826864</xdr:colOff>
      <xdr:row>1</xdr:row>
      <xdr:rowOff>388620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E24B31-51F7-4227-B654-A97CB0C2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8060" y="114300"/>
          <a:ext cx="2032604" cy="327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1</xdr:row>
      <xdr:rowOff>53340</xdr:rowOff>
    </xdr:from>
    <xdr:to>
      <xdr:col>5</xdr:col>
      <xdr:colOff>1003904</xdr:colOff>
      <xdr:row>1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9881F3-D2D6-46B7-9C36-4895F0E1C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820" y="106680"/>
          <a:ext cx="2032604" cy="327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94560"/>
  </sheetPr>
  <dimension ref="A1:F18"/>
  <sheetViews>
    <sheetView showGridLines="0" tabSelected="1" zoomScaleNormal="100" workbookViewId="0">
      <selection activeCell="A2" sqref="A2:F2"/>
    </sheetView>
  </sheetViews>
  <sheetFormatPr baseColWidth="10" defaultColWidth="8.6640625" defaultRowHeight="14.4" x14ac:dyDescent="0.3"/>
  <cols>
    <col min="1" max="1" width="17.33203125" bestFit="1" customWidth="1"/>
    <col min="2" max="3" width="35" customWidth="1"/>
    <col min="4" max="5" width="18" customWidth="1"/>
    <col min="6" max="6" width="5" customWidth="1"/>
  </cols>
  <sheetData>
    <row r="1" spans="1:6" ht="4.5" customHeight="1" x14ac:dyDescent="0.3">
      <c r="A1" s="1"/>
      <c r="B1" s="1"/>
      <c r="C1" s="1"/>
      <c r="D1" s="1"/>
      <c r="E1" s="1"/>
      <c r="F1" s="1"/>
    </row>
    <row r="2" spans="1:6" ht="36" customHeight="1" x14ac:dyDescent="0.3">
      <c r="A2" s="69" t="s">
        <v>0</v>
      </c>
      <c r="B2" s="69"/>
      <c r="C2" s="69"/>
      <c r="D2" s="69"/>
      <c r="E2" s="69"/>
      <c r="F2" s="69"/>
    </row>
    <row r="3" spans="1:6" ht="21.75" customHeight="1" x14ac:dyDescent="0.3">
      <c r="A3" s="71" t="s">
        <v>1</v>
      </c>
      <c r="B3" s="71"/>
      <c r="C3" s="71"/>
      <c r="D3" s="72"/>
      <c r="E3" s="72"/>
      <c r="F3" s="72"/>
    </row>
    <row r="4" spans="1:6" ht="7.5" customHeight="1" x14ac:dyDescent="0.3">
      <c r="A4" s="4"/>
      <c r="B4" s="4"/>
      <c r="C4" s="4"/>
      <c r="D4" s="4"/>
      <c r="E4" s="4"/>
      <c r="F4" s="4"/>
    </row>
    <row r="5" spans="1:6" ht="37.5" customHeight="1" x14ac:dyDescent="0.3">
      <c r="A5" s="6" t="s">
        <v>2</v>
      </c>
      <c r="B5" s="7" t="s">
        <v>3</v>
      </c>
      <c r="C5" s="80" t="s">
        <v>4</v>
      </c>
      <c r="D5" s="80"/>
      <c r="E5" s="80"/>
      <c r="F5" s="80"/>
    </row>
    <row r="6" spans="1:6" ht="37.5" customHeight="1" x14ac:dyDescent="0.3">
      <c r="A6" s="6" t="s">
        <v>5</v>
      </c>
      <c r="B6" s="9" t="s">
        <v>6</v>
      </c>
      <c r="C6" s="82" t="s">
        <v>7</v>
      </c>
      <c r="D6" s="82"/>
      <c r="E6" s="82"/>
      <c r="F6" s="82"/>
    </row>
    <row r="7" spans="1:6" ht="37.5" customHeight="1" x14ac:dyDescent="0.3">
      <c r="A7" s="6" t="s">
        <v>8</v>
      </c>
      <c r="B7" s="7" t="s">
        <v>9</v>
      </c>
      <c r="C7" s="80" t="s">
        <v>10</v>
      </c>
      <c r="D7" s="80"/>
      <c r="E7" s="80"/>
      <c r="F7" s="80"/>
    </row>
    <row r="8" spans="1:6" ht="37.5" customHeight="1" x14ac:dyDescent="0.3">
      <c r="A8" s="10" t="s">
        <v>11</v>
      </c>
      <c r="B8" s="9" t="s">
        <v>12</v>
      </c>
      <c r="C8" s="81" t="s">
        <v>13</v>
      </c>
      <c r="D8" s="81"/>
      <c r="E8" s="81"/>
      <c r="F8" s="81"/>
    </row>
    <row r="9" spans="1:6" ht="37.5" customHeight="1" x14ac:dyDescent="0.3">
      <c r="A9" s="6" t="s">
        <v>14</v>
      </c>
      <c r="B9" s="7" t="s">
        <v>15</v>
      </c>
      <c r="C9" s="80" t="s">
        <v>16</v>
      </c>
      <c r="D9" s="80"/>
      <c r="E9" s="80"/>
      <c r="F9" s="80"/>
    </row>
    <row r="10" spans="1:6" ht="37.5" customHeight="1" x14ac:dyDescent="0.3">
      <c r="A10" s="6" t="s">
        <v>17</v>
      </c>
      <c r="B10" s="9" t="s">
        <v>18</v>
      </c>
      <c r="C10" s="82" t="s">
        <v>19</v>
      </c>
      <c r="D10" s="82"/>
      <c r="E10" s="82"/>
      <c r="F10" s="82"/>
    </row>
    <row r="11" spans="1:6" ht="37.5" customHeight="1" x14ac:dyDescent="0.3">
      <c r="A11" s="6" t="s">
        <v>20</v>
      </c>
      <c r="B11" s="7" t="s">
        <v>21</v>
      </c>
      <c r="C11" s="80" t="s">
        <v>22</v>
      </c>
      <c r="D11" s="80"/>
      <c r="E11" s="80"/>
      <c r="F11" s="80"/>
    </row>
    <row r="13" spans="1:6" ht="19.5" customHeight="1" x14ac:dyDescent="0.3">
      <c r="A13" s="61" t="s">
        <v>23</v>
      </c>
      <c r="B13" s="61"/>
      <c r="C13" s="61"/>
      <c r="D13" s="61"/>
      <c r="E13" s="61"/>
      <c r="F13" s="61"/>
    </row>
    <row r="14" spans="1:6" ht="21.75" customHeight="1" x14ac:dyDescent="0.3">
      <c r="A14" s="48" t="s">
        <v>24</v>
      </c>
      <c r="B14" s="76" t="s">
        <v>25</v>
      </c>
      <c r="C14" s="76"/>
      <c r="D14" s="76"/>
      <c r="E14" s="76"/>
      <c r="F14" s="76"/>
    </row>
    <row r="15" spans="1:6" ht="21.75" customHeight="1" x14ac:dyDescent="0.3">
      <c r="A15" s="49" t="s">
        <v>26</v>
      </c>
      <c r="B15" s="77" t="s">
        <v>27</v>
      </c>
      <c r="C15" s="77"/>
      <c r="D15" s="77"/>
      <c r="E15" s="77"/>
      <c r="F15" s="77"/>
    </row>
    <row r="16" spans="1:6" ht="21.75" customHeight="1" x14ac:dyDescent="0.3">
      <c r="A16" s="50" t="s">
        <v>28</v>
      </c>
      <c r="B16" s="78" t="s">
        <v>29</v>
      </c>
      <c r="C16" s="78"/>
      <c r="D16" s="78"/>
      <c r="E16" s="78"/>
      <c r="F16" s="78"/>
    </row>
    <row r="17" spans="1:6" ht="21.75" customHeight="1" x14ac:dyDescent="0.3">
      <c r="A17" s="51" t="s">
        <v>30</v>
      </c>
      <c r="B17" s="79" t="s">
        <v>31</v>
      </c>
      <c r="C17" s="79"/>
      <c r="D17" s="79"/>
      <c r="E17" s="79"/>
      <c r="F17" s="79"/>
    </row>
    <row r="18" spans="1:6" ht="4.5" customHeight="1" x14ac:dyDescent="0.3">
      <c r="A18" s="1"/>
      <c r="B18" s="1"/>
      <c r="C18" s="1"/>
      <c r="D18" s="1"/>
      <c r="E18" s="1"/>
      <c r="F18" s="1"/>
    </row>
  </sheetData>
  <mergeCells count="15">
    <mergeCell ref="A2:F2"/>
    <mergeCell ref="A3:C3"/>
    <mergeCell ref="D3:F3"/>
    <mergeCell ref="C5:F5"/>
    <mergeCell ref="C6:F6"/>
    <mergeCell ref="C7:F7"/>
    <mergeCell ref="C8:F8"/>
    <mergeCell ref="C9:F9"/>
    <mergeCell ref="C10:F10"/>
    <mergeCell ref="C11:F11"/>
    <mergeCell ref="A13:F13"/>
    <mergeCell ref="B14:F14"/>
    <mergeCell ref="B15:F15"/>
    <mergeCell ref="B16:F16"/>
    <mergeCell ref="B17:F1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3460"/>
  </sheetPr>
  <dimension ref="A1:H17"/>
  <sheetViews>
    <sheetView showGridLines="0" zoomScaleNormal="100" workbookViewId="0">
      <selection activeCell="B3" sqref="B3:D3"/>
    </sheetView>
  </sheetViews>
  <sheetFormatPr baseColWidth="10" defaultColWidth="8.6640625" defaultRowHeight="14.4" x14ac:dyDescent="0.3"/>
  <cols>
    <col min="1" max="1" width="3" customWidth="1"/>
    <col min="2" max="2" width="6" customWidth="1"/>
    <col min="3" max="4" width="28" customWidth="1"/>
    <col min="5" max="6" width="22" customWidth="1"/>
    <col min="7" max="7" width="3" customWidth="1"/>
  </cols>
  <sheetData>
    <row r="1" spans="1:8" ht="4.5" customHeight="1" x14ac:dyDescent="0.3">
      <c r="A1" s="1"/>
      <c r="B1" s="1"/>
      <c r="C1" s="1"/>
      <c r="D1" s="1"/>
      <c r="E1" s="1"/>
      <c r="F1" s="1"/>
      <c r="G1" s="1"/>
      <c r="H1" s="1"/>
    </row>
    <row r="2" spans="1:8" ht="36" customHeight="1" x14ac:dyDescent="0.3">
      <c r="A2" s="2"/>
      <c r="B2" s="83" t="s">
        <v>32</v>
      </c>
      <c r="C2" s="83"/>
      <c r="D2" s="83"/>
      <c r="E2" s="83"/>
      <c r="F2" s="83"/>
      <c r="G2" s="83"/>
      <c r="H2" s="2"/>
    </row>
    <row r="3" spans="1:8" ht="21.75" customHeight="1" x14ac:dyDescent="0.3">
      <c r="A3" s="3"/>
      <c r="B3" s="84" t="s">
        <v>33</v>
      </c>
      <c r="C3" s="84"/>
      <c r="D3" s="84"/>
      <c r="E3" s="72"/>
      <c r="F3" s="72"/>
      <c r="G3" s="72"/>
      <c r="H3" s="3"/>
    </row>
    <row r="4" spans="1:8" ht="7.5" customHeight="1" x14ac:dyDescent="0.3">
      <c r="A4" s="4"/>
      <c r="B4" s="4"/>
      <c r="C4" s="4"/>
      <c r="D4" s="4"/>
      <c r="E4" s="4"/>
      <c r="F4" s="4"/>
      <c r="G4" s="4"/>
      <c r="H4" s="4"/>
    </row>
    <row r="5" spans="1:8" ht="12" customHeight="1" x14ac:dyDescent="0.3"/>
    <row r="6" spans="1:8" ht="25.5" customHeight="1" x14ac:dyDescent="0.3">
      <c r="B6" s="11" t="s">
        <v>34</v>
      </c>
      <c r="C6" s="11" t="s">
        <v>35</v>
      </c>
      <c r="D6" s="11" t="s">
        <v>36</v>
      </c>
      <c r="E6" s="11" t="s">
        <v>37</v>
      </c>
      <c r="F6" s="11" t="s">
        <v>38</v>
      </c>
    </row>
    <row r="7" spans="1:8" ht="21.75" customHeight="1" x14ac:dyDescent="0.3">
      <c r="A7" s="5"/>
      <c r="B7" s="12">
        <v>1</v>
      </c>
      <c r="C7" s="13"/>
      <c r="D7" s="14" t="s">
        <v>39</v>
      </c>
      <c r="E7" s="13"/>
      <c r="F7" s="13"/>
      <c r="G7" s="5"/>
    </row>
    <row r="8" spans="1:8" ht="21.75" customHeight="1" x14ac:dyDescent="0.3">
      <c r="A8" s="8"/>
      <c r="B8" s="15">
        <v>2</v>
      </c>
      <c r="C8" s="16"/>
      <c r="D8" s="17" t="s">
        <v>39</v>
      </c>
      <c r="E8" s="16"/>
      <c r="F8" s="16"/>
      <c r="G8" s="8"/>
    </row>
    <row r="9" spans="1:8" ht="21.75" customHeight="1" x14ac:dyDescent="0.3">
      <c r="A9" s="5"/>
      <c r="B9" s="12">
        <v>3</v>
      </c>
      <c r="C9" s="13"/>
      <c r="D9" s="14" t="s">
        <v>40</v>
      </c>
      <c r="E9" s="13"/>
      <c r="F9" s="13"/>
      <c r="G9" s="5"/>
    </row>
    <row r="10" spans="1:8" ht="21.75" customHeight="1" x14ac:dyDescent="0.3">
      <c r="A10" s="8"/>
      <c r="B10" s="15">
        <v>4</v>
      </c>
      <c r="C10" s="16"/>
      <c r="D10" s="17" t="s">
        <v>41</v>
      </c>
      <c r="E10" s="16"/>
      <c r="F10" s="16"/>
      <c r="G10" s="8"/>
    </row>
    <row r="11" spans="1:8" ht="21.75" customHeight="1" x14ac:dyDescent="0.3">
      <c r="A11" s="5"/>
      <c r="B11" s="12">
        <v>5</v>
      </c>
      <c r="C11" s="13"/>
      <c r="D11" s="14" t="s">
        <v>42</v>
      </c>
      <c r="E11" s="13"/>
      <c r="F11" s="13"/>
      <c r="G11" s="5"/>
    </row>
    <row r="12" spans="1:8" ht="21.75" customHeight="1" x14ac:dyDescent="0.3">
      <c r="A12" s="8"/>
      <c r="B12" s="15">
        <v>6</v>
      </c>
      <c r="C12" s="16"/>
      <c r="D12" s="17"/>
      <c r="E12" s="16"/>
      <c r="F12" s="16"/>
      <c r="G12" s="8"/>
    </row>
    <row r="13" spans="1:8" ht="21.75" customHeight="1" x14ac:dyDescent="0.3">
      <c r="A13" s="5"/>
      <c r="B13" s="12">
        <v>7</v>
      </c>
      <c r="C13" s="13"/>
      <c r="D13" s="14"/>
      <c r="E13" s="13"/>
      <c r="F13" s="13"/>
      <c r="G13" s="5"/>
    </row>
    <row r="14" spans="1:8" ht="21.75" customHeight="1" x14ac:dyDescent="0.3">
      <c r="A14" s="8"/>
      <c r="B14" s="15">
        <v>8</v>
      </c>
      <c r="C14" s="16"/>
      <c r="D14" s="17"/>
      <c r="E14" s="16"/>
      <c r="F14" s="16"/>
      <c r="G14" s="8"/>
    </row>
    <row r="15" spans="1:8" ht="21.75" customHeight="1" x14ac:dyDescent="0.3">
      <c r="A15" s="5"/>
      <c r="B15" s="12">
        <v>9</v>
      </c>
      <c r="C15" s="13"/>
      <c r="D15" s="14"/>
      <c r="E15" s="13"/>
      <c r="F15" s="13"/>
      <c r="G15" s="5"/>
    </row>
    <row r="16" spans="1:8" ht="21.75" customHeight="1" x14ac:dyDescent="0.3">
      <c r="A16" s="8"/>
      <c r="B16" s="15">
        <v>10</v>
      </c>
      <c r="C16" s="16"/>
      <c r="D16" s="17"/>
      <c r="E16" s="16"/>
      <c r="F16" s="16"/>
      <c r="G16" s="8"/>
    </row>
    <row r="17" spans="1:8" ht="4.5" customHeight="1" x14ac:dyDescent="0.3">
      <c r="A17" s="1"/>
      <c r="B17" s="1"/>
      <c r="C17" s="1"/>
      <c r="D17" s="1"/>
      <c r="E17" s="1"/>
      <c r="F17" s="1"/>
      <c r="G17" s="1"/>
      <c r="H17" s="1"/>
    </row>
  </sheetData>
  <mergeCells count="3">
    <mergeCell ref="B2:G2"/>
    <mergeCell ref="B3:D3"/>
    <mergeCell ref="E3:G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7AE60"/>
  </sheetPr>
  <dimension ref="A1:I86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4" sqref="I4"/>
    </sheetView>
  </sheetViews>
  <sheetFormatPr baseColWidth="10" defaultColWidth="8.6640625" defaultRowHeight="14.4" x14ac:dyDescent="0.3"/>
  <cols>
    <col min="1" max="1" width="5" customWidth="1"/>
    <col min="2" max="2" width="22" customWidth="1"/>
    <col min="3" max="3" width="34" customWidth="1"/>
    <col min="4" max="4" width="11" customWidth="1"/>
    <col min="5" max="5" width="22" customWidth="1"/>
    <col min="6" max="6" width="16" customWidth="1"/>
    <col min="7" max="7" width="28" customWidth="1"/>
    <col min="9" max="9" width="25.109375" customWidth="1"/>
  </cols>
  <sheetData>
    <row r="1" spans="1:9" ht="4.5" customHeight="1" x14ac:dyDescent="0.3">
      <c r="A1" s="1"/>
      <c r="B1" s="1"/>
      <c r="C1" s="1"/>
      <c r="D1" s="1"/>
      <c r="E1" s="1"/>
      <c r="F1" s="1"/>
      <c r="G1" s="1"/>
    </row>
    <row r="2" spans="1:9" ht="36" customHeight="1" x14ac:dyDescent="0.3">
      <c r="A2" s="88" t="s">
        <v>43</v>
      </c>
      <c r="B2" s="88"/>
      <c r="C2" s="88"/>
      <c r="D2" s="88"/>
      <c r="E2" s="88"/>
      <c r="F2" s="88"/>
      <c r="G2" s="2"/>
      <c r="I2" s="43" t="s">
        <v>174</v>
      </c>
    </row>
    <row r="3" spans="1:9" ht="19.95" customHeight="1" x14ac:dyDescent="0.3">
      <c r="A3" s="46" t="s">
        <v>44</v>
      </c>
      <c r="B3" s="46"/>
      <c r="C3" s="46"/>
      <c r="D3" s="89"/>
      <c r="E3" s="89"/>
      <c r="F3" s="90"/>
      <c r="G3" s="90"/>
      <c r="I3" s="19" t="s">
        <v>26</v>
      </c>
    </row>
    <row r="4" spans="1:9" ht="19.95" customHeight="1" x14ac:dyDescent="0.3">
      <c r="A4" s="47" t="s">
        <v>175</v>
      </c>
      <c r="B4" s="46"/>
      <c r="C4" s="3"/>
      <c r="D4" s="89"/>
      <c r="E4" s="89"/>
      <c r="F4" s="3"/>
      <c r="G4" s="3"/>
      <c r="I4" s="18" t="s">
        <v>24</v>
      </c>
    </row>
    <row r="5" spans="1:9" ht="19.95" customHeight="1" x14ac:dyDescent="0.3">
      <c r="A5" s="45"/>
      <c r="B5" s="45"/>
      <c r="D5" s="45"/>
      <c r="F5" s="45"/>
      <c r="I5" s="20" t="s">
        <v>28</v>
      </c>
    </row>
    <row r="6" spans="1:9" ht="19.95" customHeight="1" x14ac:dyDescent="0.3">
      <c r="I6" s="21" t="s">
        <v>30</v>
      </c>
    </row>
    <row r="7" spans="1:9" ht="25.5" customHeight="1" x14ac:dyDescent="0.3">
      <c r="A7" s="44" t="s">
        <v>34</v>
      </c>
      <c r="B7" s="44" t="s">
        <v>45</v>
      </c>
      <c r="C7" s="44" t="s">
        <v>46</v>
      </c>
      <c r="D7" s="44" t="s">
        <v>47</v>
      </c>
      <c r="E7" s="44" t="s">
        <v>48</v>
      </c>
      <c r="F7" s="44" t="s">
        <v>49</v>
      </c>
      <c r="G7" s="44" t="s">
        <v>38</v>
      </c>
    </row>
    <row r="8" spans="1:9" ht="21.75" customHeight="1" x14ac:dyDescent="0.3">
      <c r="A8" s="85" t="s">
        <v>50</v>
      </c>
      <c r="B8" s="85"/>
      <c r="C8" s="85"/>
      <c r="D8" s="85"/>
      <c r="E8" s="85"/>
      <c r="F8" s="85"/>
      <c r="G8" s="85"/>
    </row>
    <row r="9" spans="1:9" ht="19.5" customHeight="1" x14ac:dyDescent="0.3">
      <c r="A9" s="22">
        <v>1</v>
      </c>
      <c r="B9" s="23" t="s">
        <v>51</v>
      </c>
      <c r="C9" s="23" t="s">
        <v>52</v>
      </c>
      <c r="D9" s="24" t="s">
        <v>53</v>
      </c>
      <c r="E9" s="25"/>
      <c r="F9" s="26" t="s">
        <v>26</v>
      </c>
      <c r="G9" s="27"/>
    </row>
    <row r="10" spans="1:9" ht="19.5" customHeight="1" x14ac:dyDescent="0.3">
      <c r="A10" s="28">
        <v>2</v>
      </c>
      <c r="B10" s="29" t="s">
        <v>51</v>
      </c>
      <c r="C10" s="29" t="s">
        <v>54</v>
      </c>
      <c r="D10" s="24" t="s">
        <v>53</v>
      </c>
      <c r="E10" s="30"/>
      <c r="F10" s="26" t="s">
        <v>26</v>
      </c>
      <c r="G10" s="31"/>
    </row>
    <row r="11" spans="1:9" ht="19.5" customHeight="1" x14ac:dyDescent="0.3">
      <c r="A11" s="22">
        <v>3</v>
      </c>
      <c r="B11" s="23" t="s">
        <v>51</v>
      </c>
      <c r="C11" s="23" t="s">
        <v>55</v>
      </c>
      <c r="D11" s="24" t="s">
        <v>53</v>
      </c>
      <c r="E11" s="25"/>
      <c r="F11" s="26" t="s">
        <v>26</v>
      </c>
      <c r="G11" s="27"/>
    </row>
    <row r="12" spans="1:9" ht="19.5" customHeight="1" x14ac:dyDescent="0.3">
      <c r="A12" s="28">
        <v>4</v>
      </c>
      <c r="B12" s="29" t="s">
        <v>51</v>
      </c>
      <c r="C12" s="29" t="s">
        <v>56</v>
      </c>
      <c r="D12" s="24" t="s">
        <v>53</v>
      </c>
      <c r="E12" s="30"/>
      <c r="F12" s="26" t="s">
        <v>26</v>
      </c>
      <c r="G12" s="31"/>
    </row>
    <row r="13" spans="1:9" ht="19.5" customHeight="1" x14ac:dyDescent="0.3">
      <c r="A13" s="22">
        <v>5</v>
      </c>
      <c r="B13" s="23" t="s">
        <v>51</v>
      </c>
      <c r="C13" s="23" t="s">
        <v>57</v>
      </c>
      <c r="D13" s="24" t="s">
        <v>53</v>
      </c>
      <c r="E13" s="25"/>
      <c r="F13" s="26" t="s">
        <v>26</v>
      </c>
      <c r="G13" s="27"/>
    </row>
    <row r="14" spans="1:9" ht="19.5" customHeight="1" x14ac:dyDescent="0.3">
      <c r="A14" s="28">
        <v>6</v>
      </c>
      <c r="B14" s="29" t="s">
        <v>58</v>
      </c>
      <c r="C14" s="29" t="s">
        <v>59</v>
      </c>
      <c r="D14" s="24" t="s">
        <v>53</v>
      </c>
      <c r="E14" s="30"/>
      <c r="F14" s="26" t="s">
        <v>26</v>
      </c>
      <c r="G14" s="31"/>
    </row>
    <row r="15" spans="1:9" ht="19.5" customHeight="1" x14ac:dyDescent="0.3">
      <c r="A15" s="22">
        <v>7</v>
      </c>
      <c r="B15" s="23" t="s">
        <v>58</v>
      </c>
      <c r="C15" s="23" t="s">
        <v>60</v>
      </c>
      <c r="D15" s="24" t="s">
        <v>53</v>
      </c>
      <c r="E15" s="25"/>
      <c r="F15" s="26" t="s">
        <v>26</v>
      </c>
      <c r="G15" s="27"/>
    </row>
    <row r="16" spans="1:9" ht="19.5" customHeight="1" x14ac:dyDescent="0.3">
      <c r="A16" s="28">
        <v>8</v>
      </c>
      <c r="B16" s="29" t="s">
        <v>61</v>
      </c>
      <c r="C16" s="29" t="s">
        <v>62</v>
      </c>
      <c r="D16" s="24" t="s">
        <v>53</v>
      </c>
      <c r="E16" s="30"/>
      <c r="F16" s="26" t="s">
        <v>26</v>
      </c>
      <c r="G16" s="31"/>
    </row>
    <row r="17" spans="1:7" ht="19.5" customHeight="1" x14ac:dyDescent="0.3">
      <c r="A17" s="22">
        <v>9</v>
      </c>
      <c r="B17" s="23" t="s">
        <v>61</v>
      </c>
      <c r="C17" s="23" t="s">
        <v>63</v>
      </c>
      <c r="D17" s="24" t="s">
        <v>53</v>
      </c>
      <c r="E17" s="25"/>
      <c r="F17" s="26" t="s">
        <v>26</v>
      </c>
      <c r="G17" s="27"/>
    </row>
    <row r="18" spans="1:7" ht="19.5" customHeight="1" x14ac:dyDescent="0.3">
      <c r="A18" s="28">
        <v>10</v>
      </c>
      <c r="B18" s="29" t="s">
        <v>64</v>
      </c>
      <c r="C18" s="29" t="s">
        <v>65</v>
      </c>
      <c r="D18" s="24" t="s">
        <v>53</v>
      </c>
      <c r="E18" s="30"/>
      <c r="F18" s="26" t="s">
        <v>26</v>
      </c>
      <c r="G18" s="31"/>
    </row>
    <row r="19" spans="1:7" ht="19.5" customHeight="1" x14ac:dyDescent="0.3">
      <c r="A19" s="22">
        <v>11</v>
      </c>
      <c r="B19" s="23" t="s">
        <v>66</v>
      </c>
      <c r="C19" s="23" t="s">
        <v>67</v>
      </c>
      <c r="D19" s="24" t="s">
        <v>53</v>
      </c>
      <c r="E19" s="25"/>
      <c r="F19" s="26" t="s">
        <v>26</v>
      </c>
      <c r="G19" s="27"/>
    </row>
    <row r="20" spans="1:7" ht="19.5" customHeight="1" x14ac:dyDescent="0.3">
      <c r="A20" s="28">
        <v>12</v>
      </c>
      <c r="B20" s="29" t="s">
        <v>68</v>
      </c>
      <c r="C20" s="29" t="s">
        <v>67</v>
      </c>
      <c r="D20" s="24" t="s">
        <v>53</v>
      </c>
      <c r="E20" s="30"/>
      <c r="F20" s="26" t="s">
        <v>26</v>
      </c>
      <c r="G20" s="31"/>
    </row>
    <row r="21" spans="1:7" ht="19.5" customHeight="1" x14ac:dyDescent="0.3">
      <c r="A21" s="22">
        <v>13</v>
      </c>
      <c r="B21" s="23" t="s">
        <v>69</v>
      </c>
      <c r="C21" s="23" t="s">
        <v>70</v>
      </c>
      <c r="D21" s="24" t="s">
        <v>53</v>
      </c>
      <c r="E21" s="25"/>
      <c r="F21" s="26" t="s">
        <v>26</v>
      </c>
      <c r="G21" s="27"/>
    </row>
    <row r="22" spans="1:7" ht="19.5" customHeight="1" x14ac:dyDescent="0.3">
      <c r="A22" s="28">
        <v>14</v>
      </c>
      <c r="B22" s="29" t="s">
        <v>71</v>
      </c>
      <c r="C22" s="29" t="s">
        <v>72</v>
      </c>
      <c r="D22" s="24" t="s">
        <v>53</v>
      </c>
      <c r="E22" s="30"/>
      <c r="F22" s="26" t="s">
        <v>26</v>
      </c>
      <c r="G22" s="31"/>
    </row>
    <row r="23" spans="1:7" ht="19.5" customHeight="1" x14ac:dyDescent="0.3">
      <c r="A23" s="22">
        <v>15</v>
      </c>
      <c r="B23" s="23" t="s">
        <v>71</v>
      </c>
      <c r="C23" s="23" t="s">
        <v>73</v>
      </c>
      <c r="D23" s="24" t="s">
        <v>53</v>
      </c>
      <c r="E23" s="25"/>
      <c r="F23" s="26" t="s">
        <v>26</v>
      </c>
      <c r="G23" s="27"/>
    </row>
    <row r="24" spans="1:7" ht="19.5" customHeight="1" x14ac:dyDescent="0.3">
      <c r="A24" s="28">
        <v>16</v>
      </c>
      <c r="B24" s="29" t="s">
        <v>74</v>
      </c>
      <c r="C24" s="29" t="s">
        <v>75</v>
      </c>
      <c r="D24" s="24" t="s">
        <v>53</v>
      </c>
      <c r="E24" s="30"/>
      <c r="F24" s="26" t="s">
        <v>26</v>
      </c>
      <c r="G24" s="31"/>
    </row>
    <row r="25" spans="1:7" ht="19.5" customHeight="1" x14ac:dyDescent="0.3">
      <c r="A25" s="22">
        <v>17</v>
      </c>
      <c r="B25" s="23" t="s">
        <v>74</v>
      </c>
      <c r="C25" s="23" t="s">
        <v>76</v>
      </c>
      <c r="D25" s="24" t="s">
        <v>53</v>
      </c>
      <c r="E25" s="25"/>
      <c r="F25" s="26" t="s">
        <v>26</v>
      </c>
      <c r="G25" s="27"/>
    </row>
    <row r="26" spans="1:7" ht="19.5" customHeight="1" x14ac:dyDescent="0.3">
      <c r="A26" s="28">
        <v>18</v>
      </c>
      <c r="B26" s="29" t="s">
        <v>74</v>
      </c>
      <c r="C26" s="29" t="s">
        <v>77</v>
      </c>
      <c r="D26" s="24" t="s">
        <v>53</v>
      </c>
      <c r="E26" s="30"/>
      <c r="F26" s="26" t="s">
        <v>26</v>
      </c>
      <c r="G26" s="31"/>
    </row>
    <row r="27" spans="1:7" ht="19.5" customHeight="1" x14ac:dyDescent="0.3">
      <c r="A27" s="22">
        <v>19</v>
      </c>
      <c r="B27" s="23" t="s">
        <v>78</v>
      </c>
      <c r="C27" s="23" t="s">
        <v>79</v>
      </c>
      <c r="D27" s="24" t="s">
        <v>53</v>
      </c>
      <c r="E27" s="25"/>
      <c r="F27" s="26" t="s">
        <v>26</v>
      </c>
      <c r="G27" s="27"/>
    </row>
    <row r="28" spans="1:7" ht="19.5" customHeight="1" x14ac:dyDescent="0.3">
      <c r="A28" s="28">
        <v>20</v>
      </c>
      <c r="B28" s="29" t="s">
        <v>80</v>
      </c>
      <c r="C28" s="29" t="s">
        <v>81</v>
      </c>
      <c r="D28" s="24" t="s">
        <v>53</v>
      </c>
      <c r="E28" s="30"/>
      <c r="F28" s="26" t="s">
        <v>26</v>
      </c>
      <c r="G28" s="31"/>
    </row>
    <row r="29" spans="1:7" ht="19.5" customHeight="1" x14ac:dyDescent="0.3">
      <c r="A29" s="22">
        <v>21</v>
      </c>
      <c r="B29" s="23" t="s">
        <v>80</v>
      </c>
      <c r="C29" s="23" t="s">
        <v>82</v>
      </c>
      <c r="D29" s="24" t="s">
        <v>53</v>
      </c>
      <c r="E29" s="25"/>
      <c r="F29" s="26" t="s">
        <v>26</v>
      </c>
      <c r="G29" s="27"/>
    </row>
    <row r="30" spans="1:7" ht="19.5" customHeight="1" x14ac:dyDescent="0.3">
      <c r="A30" s="28">
        <v>22</v>
      </c>
      <c r="B30" s="29" t="s">
        <v>83</v>
      </c>
      <c r="C30" s="29" t="s">
        <v>84</v>
      </c>
      <c r="D30" s="24" t="s">
        <v>53</v>
      </c>
      <c r="E30" s="30"/>
      <c r="F30" s="26" t="s">
        <v>26</v>
      </c>
      <c r="G30" s="31"/>
    </row>
    <row r="31" spans="1:7" ht="19.5" customHeight="1" x14ac:dyDescent="0.3">
      <c r="A31" s="22">
        <v>23</v>
      </c>
      <c r="B31" s="23" t="s">
        <v>83</v>
      </c>
      <c r="C31" s="23" t="s">
        <v>85</v>
      </c>
      <c r="D31" s="24" t="s">
        <v>53</v>
      </c>
      <c r="E31" s="25"/>
      <c r="F31" s="26" t="s">
        <v>26</v>
      </c>
      <c r="G31" s="27"/>
    </row>
    <row r="32" spans="1:7" ht="19.5" customHeight="1" x14ac:dyDescent="0.3">
      <c r="A32" s="28">
        <v>24</v>
      </c>
      <c r="B32" s="29" t="s">
        <v>86</v>
      </c>
      <c r="C32" s="29" t="s">
        <v>87</v>
      </c>
      <c r="D32" s="24" t="s">
        <v>53</v>
      </c>
      <c r="E32" s="30"/>
      <c r="F32" s="26" t="s">
        <v>26</v>
      </c>
      <c r="G32" s="31"/>
    </row>
    <row r="33" spans="1:7" ht="19.5" customHeight="1" x14ac:dyDescent="0.3">
      <c r="A33" s="22">
        <v>25</v>
      </c>
      <c r="B33" s="23" t="s">
        <v>88</v>
      </c>
      <c r="C33" s="23" t="s">
        <v>89</v>
      </c>
      <c r="D33" s="24" t="s">
        <v>53</v>
      </c>
      <c r="E33" s="25"/>
      <c r="F33" s="26" t="s">
        <v>26</v>
      </c>
      <c r="G33" s="27"/>
    </row>
    <row r="34" spans="1:7" ht="19.5" customHeight="1" x14ac:dyDescent="0.3">
      <c r="A34" s="28">
        <v>26</v>
      </c>
      <c r="B34" s="29" t="s">
        <v>90</v>
      </c>
      <c r="C34" s="29" t="s">
        <v>91</v>
      </c>
      <c r="D34" s="24" t="s">
        <v>53</v>
      </c>
      <c r="E34" s="30"/>
      <c r="F34" s="26" t="s">
        <v>26</v>
      </c>
      <c r="G34" s="31"/>
    </row>
    <row r="35" spans="1:7" ht="19.5" customHeight="1" x14ac:dyDescent="0.3">
      <c r="A35" s="22">
        <v>27</v>
      </c>
      <c r="B35" s="23" t="s">
        <v>92</v>
      </c>
      <c r="C35" s="23" t="s">
        <v>93</v>
      </c>
      <c r="D35" s="24" t="s">
        <v>53</v>
      </c>
      <c r="E35" s="25"/>
      <c r="F35" s="26" t="s">
        <v>26</v>
      </c>
      <c r="G35" s="27"/>
    </row>
    <row r="36" spans="1:7" ht="19.5" customHeight="1" x14ac:dyDescent="0.3">
      <c r="A36" s="28">
        <v>28</v>
      </c>
      <c r="B36" s="29" t="s">
        <v>94</v>
      </c>
      <c r="C36" s="29" t="s">
        <v>95</v>
      </c>
      <c r="D36" s="24" t="s">
        <v>53</v>
      </c>
      <c r="E36" s="30"/>
      <c r="F36" s="26" t="s">
        <v>26</v>
      </c>
      <c r="G36" s="31"/>
    </row>
    <row r="37" spans="1:7" ht="19.5" customHeight="1" x14ac:dyDescent="0.3">
      <c r="A37" s="22">
        <v>29</v>
      </c>
      <c r="B37" s="23" t="s">
        <v>94</v>
      </c>
      <c r="C37" s="23" t="s">
        <v>96</v>
      </c>
      <c r="D37" s="24" t="s">
        <v>53</v>
      </c>
      <c r="E37" s="25"/>
      <c r="F37" s="26" t="s">
        <v>26</v>
      </c>
      <c r="G37" s="27"/>
    </row>
    <row r="38" spans="1:7" ht="21.75" customHeight="1" x14ac:dyDescent="0.3">
      <c r="A38" s="86" t="s">
        <v>97</v>
      </c>
      <c r="B38" s="86"/>
      <c r="C38" s="86"/>
      <c r="D38" s="86"/>
      <c r="E38" s="86"/>
      <c r="F38" s="86"/>
      <c r="G38" s="86"/>
    </row>
    <row r="39" spans="1:7" ht="19.5" customHeight="1" x14ac:dyDescent="0.3">
      <c r="A39" s="28">
        <v>30</v>
      </c>
      <c r="B39" s="29" t="s">
        <v>51</v>
      </c>
      <c r="C39" s="29" t="s">
        <v>98</v>
      </c>
      <c r="D39" s="32" t="s">
        <v>99</v>
      </c>
      <c r="E39" s="30"/>
      <c r="F39" s="26" t="s">
        <v>26</v>
      </c>
      <c r="G39" s="31"/>
    </row>
    <row r="40" spans="1:7" ht="19.5" customHeight="1" x14ac:dyDescent="0.3">
      <c r="A40" s="22">
        <v>31</v>
      </c>
      <c r="B40" s="23" t="s">
        <v>51</v>
      </c>
      <c r="C40" s="23" t="s">
        <v>100</v>
      </c>
      <c r="D40" s="32" t="s">
        <v>99</v>
      </c>
      <c r="E40" s="25"/>
      <c r="F40" s="26" t="s">
        <v>26</v>
      </c>
      <c r="G40" s="27"/>
    </row>
    <row r="41" spans="1:7" ht="19.5" customHeight="1" x14ac:dyDescent="0.3">
      <c r="A41" s="28">
        <v>32</v>
      </c>
      <c r="B41" s="29" t="s">
        <v>51</v>
      </c>
      <c r="C41" s="29" t="s">
        <v>101</v>
      </c>
      <c r="D41" s="32" t="s">
        <v>99</v>
      </c>
      <c r="E41" s="30"/>
      <c r="F41" s="26" t="s">
        <v>26</v>
      </c>
      <c r="G41" s="31"/>
    </row>
    <row r="42" spans="1:7" ht="19.5" customHeight="1" x14ac:dyDescent="0.3">
      <c r="A42" s="22">
        <v>33</v>
      </c>
      <c r="B42" s="23" t="s">
        <v>102</v>
      </c>
      <c r="C42" s="23" t="s">
        <v>103</v>
      </c>
      <c r="D42" s="32" t="s">
        <v>99</v>
      </c>
      <c r="E42" s="25"/>
      <c r="F42" s="26" t="s">
        <v>26</v>
      </c>
      <c r="G42" s="27"/>
    </row>
    <row r="43" spans="1:7" ht="19.5" customHeight="1" x14ac:dyDescent="0.3">
      <c r="A43" s="28">
        <v>34</v>
      </c>
      <c r="B43" s="29" t="s">
        <v>58</v>
      </c>
      <c r="C43" s="29" t="s">
        <v>104</v>
      </c>
      <c r="D43" s="32" t="s">
        <v>99</v>
      </c>
      <c r="E43" s="30"/>
      <c r="F43" s="26" t="s">
        <v>26</v>
      </c>
      <c r="G43" s="31"/>
    </row>
    <row r="44" spans="1:7" ht="19.5" customHeight="1" x14ac:dyDescent="0.3">
      <c r="A44" s="22">
        <v>35</v>
      </c>
      <c r="B44" s="23" t="s">
        <v>61</v>
      </c>
      <c r="C44" s="23" t="s">
        <v>105</v>
      </c>
      <c r="D44" s="32" t="s">
        <v>99</v>
      </c>
      <c r="E44" s="25"/>
      <c r="F44" s="26" t="s">
        <v>26</v>
      </c>
      <c r="G44" s="27"/>
    </row>
    <row r="45" spans="1:7" ht="19.5" customHeight="1" x14ac:dyDescent="0.3">
      <c r="A45" s="28">
        <v>36</v>
      </c>
      <c r="B45" s="29" t="s">
        <v>106</v>
      </c>
      <c r="C45" s="29" t="s">
        <v>107</v>
      </c>
      <c r="D45" s="32" t="s">
        <v>99</v>
      </c>
      <c r="E45" s="30"/>
      <c r="F45" s="26" t="s">
        <v>26</v>
      </c>
      <c r="G45" s="31"/>
    </row>
    <row r="46" spans="1:7" ht="19.5" customHeight="1" x14ac:dyDescent="0.3">
      <c r="A46" s="22">
        <v>37</v>
      </c>
      <c r="B46" s="23" t="s">
        <v>108</v>
      </c>
      <c r="C46" s="23" t="s">
        <v>109</v>
      </c>
      <c r="D46" s="32" t="s">
        <v>99</v>
      </c>
      <c r="E46" s="25"/>
      <c r="F46" s="26" t="s">
        <v>26</v>
      </c>
      <c r="G46" s="27"/>
    </row>
    <row r="47" spans="1:7" ht="19.5" customHeight="1" x14ac:dyDescent="0.3">
      <c r="A47" s="28">
        <v>38</v>
      </c>
      <c r="B47" s="29" t="s">
        <v>71</v>
      </c>
      <c r="C47" s="29" t="s">
        <v>110</v>
      </c>
      <c r="D47" s="32" t="s">
        <v>99</v>
      </c>
      <c r="E47" s="30"/>
      <c r="F47" s="26" t="s">
        <v>26</v>
      </c>
      <c r="G47" s="31"/>
    </row>
    <row r="48" spans="1:7" ht="19.5" customHeight="1" x14ac:dyDescent="0.3">
      <c r="A48" s="22">
        <v>39</v>
      </c>
      <c r="B48" s="23" t="s">
        <v>71</v>
      </c>
      <c r="C48" s="23" t="s">
        <v>111</v>
      </c>
      <c r="D48" s="32" t="s">
        <v>99</v>
      </c>
      <c r="E48" s="25"/>
      <c r="F48" s="26" t="s">
        <v>26</v>
      </c>
      <c r="G48" s="27"/>
    </row>
    <row r="49" spans="1:7" ht="19.5" customHeight="1" x14ac:dyDescent="0.3">
      <c r="A49" s="28">
        <v>40</v>
      </c>
      <c r="B49" s="29" t="s">
        <v>112</v>
      </c>
      <c r="C49" s="29" t="s">
        <v>113</v>
      </c>
      <c r="D49" s="32" t="s">
        <v>99</v>
      </c>
      <c r="E49" s="30"/>
      <c r="F49" s="26" t="s">
        <v>26</v>
      </c>
      <c r="G49" s="31"/>
    </row>
    <row r="50" spans="1:7" ht="19.5" customHeight="1" x14ac:dyDescent="0.3">
      <c r="A50" s="22">
        <v>41</v>
      </c>
      <c r="B50" s="23" t="s">
        <v>80</v>
      </c>
      <c r="C50" s="23" t="s">
        <v>114</v>
      </c>
      <c r="D50" s="32" t="s">
        <v>99</v>
      </c>
      <c r="E50" s="25"/>
      <c r="F50" s="26" t="s">
        <v>26</v>
      </c>
      <c r="G50" s="27"/>
    </row>
    <row r="51" spans="1:7" ht="19.5" customHeight="1" x14ac:dyDescent="0.3">
      <c r="A51" s="28">
        <v>42</v>
      </c>
      <c r="B51" s="29" t="s">
        <v>80</v>
      </c>
      <c r="C51" s="29" t="s">
        <v>115</v>
      </c>
      <c r="D51" s="32" t="s">
        <v>99</v>
      </c>
      <c r="E51" s="30"/>
      <c r="F51" s="26" t="s">
        <v>26</v>
      </c>
      <c r="G51" s="31"/>
    </row>
    <row r="52" spans="1:7" ht="19.5" customHeight="1" x14ac:dyDescent="0.3">
      <c r="A52" s="22">
        <v>43</v>
      </c>
      <c r="B52" s="23" t="s">
        <v>80</v>
      </c>
      <c r="C52" s="23" t="s">
        <v>116</v>
      </c>
      <c r="D52" s="32" t="s">
        <v>99</v>
      </c>
      <c r="E52" s="25"/>
      <c r="F52" s="26" t="s">
        <v>26</v>
      </c>
      <c r="G52" s="27"/>
    </row>
    <row r="53" spans="1:7" ht="19.5" customHeight="1" x14ac:dyDescent="0.3">
      <c r="A53" s="28">
        <v>44</v>
      </c>
      <c r="B53" s="29" t="s">
        <v>83</v>
      </c>
      <c r="C53" s="29" t="s">
        <v>117</v>
      </c>
      <c r="D53" s="32" t="s">
        <v>99</v>
      </c>
      <c r="E53" s="30"/>
      <c r="F53" s="26" t="s">
        <v>26</v>
      </c>
      <c r="G53" s="31"/>
    </row>
    <row r="54" spans="1:7" ht="19.5" customHeight="1" x14ac:dyDescent="0.3">
      <c r="A54" s="22">
        <v>45</v>
      </c>
      <c r="B54" s="23" t="s">
        <v>83</v>
      </c>
      <c r="C54" s="23" t="s">
        <v>118</v>
      </c>
      <c r="D54" s="32" t="s">
        <v>99</v>
      </c>
      <c r="E54" s="25"/>
      <c r="F54" s="26" t="s">
        <v>26</v>
      </c>
      <c r="G54" s="27"/>
    </row>
    <row r="55" spans="1:7" ht="19.5" customHeight="1" x14ac:dyDescent="0.3">
      <c r="A55" s="28">
        <v>46</v>
      </c>
      <c r="B55" s="29" t="s">
        <v>92</v>
      </c>
      <c r="C55" s="29" t="s">
        <v>119</v>
      </c>
      <c r="D55" s="32" t="s">
        <v>99</v>
      </c>
      <c r="E55" s="30"/>
      <c r="F55" s="26" t="s">
        <v>26</v>
      </c>
      <c r="G55" s="31"/>
    </row>
    <row r="56" spans="1:7" ht="19.5" customHeight="1" x14ac:dyDescent="0.3">
      <c r="A56" s="22">
        <v>47</v>
      </c>
      <c r="B56" s="23" t="s">
        <v>90</v>
      </c>
      <c r="C56" s="23" t="s">
        <v>120</v>
      </c>
      <c r="D56" s="32" t="s">
        <v>99</v>
      </c>
      <c r="E56" s="25"/>
      <c r="F56" s="26" t="s">
        <v>26</v>
      </c>
      <c r="G56" s="27"/>
    </row>
    <row r="57" spans="1:7" ht="19.5" customHeight="1" x14ac:dyDescent="0.3">
      <c r="A57" s="28">
        <v>48</v>
      </c>
      <c r="B57" s="29" t="s">
        <v>86</v>
      </c>
      <c r="C57" s="29" t="s">
        <v>121</v>
      </c>
      <c r="D57" s="32" t="s">
        <v>99</v>
      </c>
      <c r="E57" s="30"/>
      <c r="F57" s="26" t="s">
        <v>26</v>
      </c>
      <c r="G57" s="31"/>
    </row>
    <row r="58" spans="1:7" ht="19.5" customHeight="1" x14ac:dyDescent="0.3">
      <c r="A58" s="22">
        <v>49</v>
      </c>
      <c r="B58" s="23" t="s">
        <v>122</v>
      </c>
      <c r="C58" s="23" t="s">
        <v>123</v>
      </c>
      <c r="D58" s="32" t="s">
        <v>99</v>
      </c>
      <c r="E58" s="25"/>
      <c r="F58" s="26" t="s">
        <v>26</v>
      </c>
      <c r="G58" s="27"/>
    </row>
    <row r="59" spans="1:7" ht="19.5" customHeight="1" x14ac:dyDescent="0.3">
      <c r="A59" s="28">
        <v>50</v>
      </c>
      <c r="B59" s="29" t="s">
        <v>124</v>
      </c>
      <c r="C59" s="29" t="s">
        <v>125</v>
      </c>
      <c r="D59" s="32" t="s">
        <v>99</v>
      </c>
      <c r="E59" s="30"/>
      <c r="F59" s="26" t="s">
        <v>26</v>
      </c>
      <c r="G59" s="31"/>
    </row>
    <row r="60" spans="1:7" ht="19.5" customHeight="1" x14ac:dyDescent="0.3">
      <c r="A60" s="22">
        <v>51</v>
      </c>
      <c r="B60" s="23" t="s">
        <v>94</v>
      </c>
      <c r="C60" s="23" t="s">
        <v>126</v>
      </c>
      <c r="D60" s="32" t="s">
        <v>99</v>
      </c>
      <c r="E60" s="25"/>
      <c r="F60" s="26" t="s">
        <v>26</v>
      </c>
      <c r="G60" s="27"/>
    </row>
    <row r="61" spans="1:7" ht="19.5" customHeight="1" x14ac:dyDescent="0.3">
      <c r="A61" s="28">
        <v>52</v>
      </c>
      <c r="B61" s="29" t="s">
        <v>127</v>
      </c>
      <c r="C61" s="29" t="s">
        <v>128</v>
      </c>
      <c r="D61" s="32" t="s">
        <v>99</v>
      </c>
      <c r="E61" s="30"/>
      <c r="F61" s="26" t="s">
        <v>26</v>
      </c>
      <c r="G61" s="31"/>
    </row>
    <row r="62" spans="1:7" ht="19.5" customHeight="1" x14ac:dyDescent="0.3">
      <c r="A62" s="22">
        <v>53</v>
      </c>
      <c r="B62" s="23" t="s">
        <v>129</v>
      </c>
      <c r="C62" s="23" t="s">
        <v>130</v>
      </c>
      <c r="D62" s="32" t="s">
        <v>99</v>
      </c>
      <c r="E62" s="25"/>
      <c r="F62" s="26" t="s">
        <v>26</v>
      </c>
      <c r="G62" s="27"/>
    </row>
    <row r="63" spans="1:7" ht="19.5" customHeight="1" x14ac:dyDescent="0.3">
      <c r="A63" s="28">
        <v>54</v>
      </c>
      <c r="B63" s="29" t="s">
        <v>131</v>
      </c>
      <c r="C63" s="29" t="s">
        <v>132</v>
      </c>
      <c r="D63" s="33" t="s">
        <v>133</v>
      </c>
      <c r="E63" s="30"/>
      <c r="F63" s="26" t="s">
        <v>26</v>
      </c>
      <c r="G63" s="31"/>
    </row>
    <row r="64" spans="1:7" ht="21.75" customHeight="1" x14ac:dyDescent="0.3">
      <c r="A64" s="87" t="s">
        <v>134</v>
      </c>
      <c r="B64" s="87"/>
      <c r="C64" s="87"/>
      <c r="D64" s="87"/>
      <c r="E64" s="87"/>
      <c r="F64" s="87"/>
      <c r="G64" s="87"/>
    </row>
    <row r="65" spans="1:7" ht="19.5" customHeight="1" x14ac:dyDescent="0.3">
      <c r="A65" s="22">
        <v>55</v>
      </c>
      <c r="B65" s="23" t="s">
        <v>135</v>
      </c>
      <c r="C65" s="23" t="s">
        <v>136</v>
      </c>
      <c r="D65" s="33" t="s">
        <v>133</v>
      </c>
      <c r="E65" s="25"/>
      <c r="F65" s="26" t="s">
        <v>26</v>
      </c>
      <c r="G65" s="27"/>
    </row>
    <row r="66" spans="1:7" ht="19.5" customHeight="1" x14ac:dyDescent="0.3">
      <c r="A66" s="28">
        <v>56</v>
      </c>
      <c r="B66" s="29" t="s">
        <v>71</v>
      </c>
      <c r="C66" s="29" t="s">
        <v>137</v>
      </c>
      <c r="D66" s="33" t="s">
        <v>133</v>
      </c>
      <c r="E66" s="30"/>
      <c r="F66" s="26" t="s">
        <v>26</v>
      </c>
      <c r="G66" s="31"/>
    </row>
    <row r="67" spans="1:7" ht="19.5" customHeight="1" x14ac:dyDescent="0.3">
      <c r="A67" s="22">
        <v>57</v>
      </c>
      <c r="B67" s="23" t="s">
        <v>71</v>
      </c>
      <c r="C67" s="23" t="s">
        <v>138</v>
      </c>
      <c r="D67" s="33" t="s">
        <v>133</v>
      </c>
      <c r="E67" s="25"/>
      <c r="F67" s="26" t="s">
        <v>26</v>
      </c>
      <c r="G67" s="27"/>
    </row>
    <row r="68" spans="1:7" ht="19.5" customHeight="1" x14ac:dyDescent="0.3">
      <c r="A68" s="28">
        <v>58</v>
      </c>
      <c r="B68" s="29" t="s">
        <v>71</v>
      </c>
      <c r="C68" s="29" t="s">
        <v>139</v>
      </c>
      <c r="D68" s="33" t="s">
        <v>133</v>
      </c>
      <c r="E68" s="30"/>
      <c r="F68" s="26" t="s">
        <v>26</v>
      </c>
      <c r="G68" s="31"/>
    </row>
    <row r="69" spans="1:7" ht="19.5" customHeight="1" x14ac:dyDescent="0.3">
      <c r="A69" s="22">
        <v>59</v>
      </c>
      <c r="B69" s="23" t="s">
        <v>80</v>
      </c>
      <c r="C69" s="23" t="s">
        <v>140</v>
      </c>
      <c r="D69" s="33" t="s">
        <v>133</v>
      </c>
      <c r="E69" s="25"/>
      <c r="F69" s="26" t="s">
        <v>26</v>
      </c>
      <c r="G69" s="27"/>
    </row>
    <row r="70" spans="1:7" ht="19.5" customHeight="1" x14ac:dyDescent="0.3">
      <c r="A70" s="28">
        <v>60</v>
      </c>
      <c r="B70" s="29" t="s">
        <v>80</v>
      </c>
      <c r="C70" s="29" t="s">
        <v>141</v>
      </c>
      <c r="D70" s="33" t="s">
        <v>133</v>
      </c>
      <c r="E70" s="30"/>
      <c r="F70" s="26" t="s">
        <v>26</v>
      </c>
      <c r="G70" s="31"/>
    </row>
    <row r="71" spans="1:7" ht="19.5" customHeight="1" x14ac:dyDescent="0.3">
      <c r="A71" s="22">
        <v>61</v>
      </c>
      <c r="B71" s="23" t="s">
        <v>80</v>
      </c>
      <c r="C71" s="23" t="s">
        <v>142</v>
      </c>
      <c r="D71" s="33" t="s">
        <v>133</v>
      </c>
      <c r="E71" s="25"/>
      <c r="F71" s="26" t="s">
        <v>26</v>
      </c>
      <c r="G71" s="27"/>
    </row>
    <row r="72" spans="1:7" ht="19.5" customHeight="1" x14ac:dyDescent="0.3">
      <c r="A72" s="28">
        <v>62</v>
      </c>
      <c r="B72" s="29" t="s">
        <v>83</v>
      </c>
      <c r="C72" s="29" t="s">
        <v>143</v>
      </c>
      <c r="D72" s="33" t="s">
        <v>133</v>
      </c>
      <c r="E72" s="30"/>
      <c r="F72" s="26" t="s">
        <v>26</v>
      </c>
      <c r="G72" s="31"/>
    </row>
    <row r="73" spans="1:7" ht="19.5" customHeight="1" x14ac:dyDescent="0.3">
      <c r="A73" s="22">
        <v>63</v>
      </c>
      <c r="B73" s="23" t="s">
        <v>90</v>
      </c>
      <c r="C73" s="23" t="s">
        <v>144</v>
      </c>
      <c r="D73" s="33" t="s">
        <v>133</v>
      </c>
      <c r="E73" s="25"/>
      <c r="F73" s="26" t="s">
        <v>26</v>
      </c>
      <c r="G73" s="27"/>
    </row>
    <row r="74" spans="1:7" ht="19.5" customHeight="1" x14ac:dyDescent="0.3">
      <c r="A74" s="28">
        <v>64</v>
      </c>
      <c r="B74" s="29" t="s">
        <v>88</v>
      </c>
      <c r="C74" s="29" t="s">
        <v>145</v>
      </c>
      <c r="D74" s="33" t="s">
        <v>133</v>
      </c>
      <c r="E74" s="30"/>
      <c r="F74" s="26" t="s">
        <v>26</v>
      </c>
      <c r="G74" s="31"/>
    </row>
    <row r="75" spans="1:7" ht="19.5" customHeight="1" x14ac:dyDescent="0.3">
      <c r="A75" s="22">
        <v>65</v>
      </c>
      <c r="B75" s="23" t="s">
        <v>92</v>
      </c>
      <c r="C75" s="23" t="s">
        <v>146</v>
      </c>
      <c r="D75" s="33" t="s">
        <v>133</v>
      </c>
      <c r="E75" s="25"/>
      <c r="F75" s="26" t="s">
        <v>26</v>
      </c>
      <c r="G75" s="27"/>
    </row>
    <row r="76" spans="1:7" ht="19.5" customHeight="1" x14ac:dyDescent="0.3">
      <c r="A76" s="28">
        <v>66</v>
      </c>
      <c r="B76" s="29" t="s">
        <v>122</v>
      </c>
      <c r="C76" s="29" t="s">
        <v>147</v>
      </c>
      <c r="D76" s="33" t="s">
        <v>133</v>
      </c>
      <c r="E76" s="30"/>
      <c r="F76" s="26" t="s">
        <v>26</v>
      </c>
      <c r="G76" s="31"/>
    </row>
    <row r="77" spans="1:7" ht="19.5" customHeight="1" x14ac:dyDescent="0.3">
      <c r="A77" s="22">
        <v>67</v>
      </c>
      <c r="B77" s="23" t="s">
        <v>94</v>
      </c>
      <c r="C77" s="23" t="s">
        <v>148</v>
      </c>
      <c r="D77" s="33" t="s">
        <v>133</v>
      </c>
      <c r="E77" s="25"/>
      <c r="F77" s="26" t="s">
        <v>26</v>
      </c>
      <c r="G77" s="27"/>
    </row>
    <row r="78" spans="1:7" ht="19.5" customHeight="1" x14ac:dyDescent="0.3">
      <c r="A78" s="28">
        <v>68</v>
      </c>
      <c r="B78" s="29" t="s">
        <v>149</v>
      </c>
      <c r="C78" s="29" t="s">
        <v>150</v>
      </c>
      <c r="D78" s="33" t="s">
        <v>133</v>
      </c>
      <c r="E78" s="30"/>
      <c r="F78" s="26" t="s">
        <v>26</v>
      </c>
      <c r="G78" s="31"/>
    </row>
    <row r="79" spans="1:7" ht="19.5" customHeight="1" x14ac:dyDescent="0.3">
      <c r="A79" s="22">
        <v>69</v>
      </c>
      <c r="B79" s="23" t="s">
        <v>127</v>
      </c>
      <c r="C79" s="23" t="s">
        <v>151</v>
      </c>
      <c r="D79" s="33" t="s">
        <v>133</v>
      </c>
      <c r="E79" s="25"/>
      <c r="F79" s="26" t="s">
        <v>26</v>
      </c>
      <c r="G79" s="27"/>
    </row>
    <row r="80" spans="1:7" ht="19.5" customHeight="1" x14ac:dyDescent="0.3">
      <c r="A80" s="28">
        <v>70</v>
      </c>
      <c r="B80" s="29" t="s">
        <v>127</v>
      </c>
      <c r="C80" s="29" t="s">
        <v>152</v>
      </c>
      <c r="D80" s="33" t="s">
        <v>133</v>
      </c>
      <c r="E80" s="30"/>
      <c r="F80" s="26" t="s">
        <v>26</v>
      </c>
      <c r="G80" s="31"/>
    </row>
    <row r="81" spans="1:7" ht="19.5" customHeight="1" x14ac:dyDescent="0.3">
      <c r="A81" s="22">
        <v>71</v>
      </c>
      <c r="B81" s="23" t="s">
        <v>129</v>
      </c>
      <c r="C81" s="23" t="s">
        <v>153</v>
      </c>
      <c r="D81" s="33" t="s">
        <v>133</v>
      </c>
      <c r="E81" s="25"/>
      <c r="F81" s="26" t="s">
        <v>26</v>
      </c>
      <c r="G81" s="27"/>
    </row>
    <row r="82" spans="1:7" ht="19.5" customHeight="1" x14ac:dyDescent="0.3">
      <c r="A82" s="28">
        <v>72</v>
      </c>
      <c r="B82" s="29" t="s">
        <v>129</v>
      </c>
      <c r="C82" s="29" t="s">
        <v>154</v>
      </c>
      <c r="D82" s="33" t="s">
        <v>133</v>
      </c>
      <c r="E82" s="30"/>
      <c r="F82" s="26" t="s">
        <v>26</v>
      </c>
      <c r="G82" s="31"/>
    </row>
    <row r="83" spans="1:7" ht="19.5" customHeight="1" x14ac:dyDescent="0.3">
      <c r="A83" s="22">
        <v>73</v>
      </c>
      <c r="B83" s="23" t="s">
        <v>155</v>
      </c>
      <c r="C83" s="23" t="s">
        <v>156</v>
      </c>
      <c r="D83" s="33" t="s">
        <v>133</v>
      </c>
      <c r="E83" s="25"/>
      <c r="F83" s="26" t="s">
        <v>26</v>
      </c>
      <c r="G83" s="27"/>
    </row>
    <row r="84" spans="1:7" ht="19.5" customHeight="1" x14ac:dyDescent="0.3">
      <c r="A84" s="28">
        <v>74</v>
      </c>
      <c r="B84" s="29" t="s">
        <v>74</v>
      </c>
      <c r="C84" s="29" t="s">
        <v>157</v>
      </c>
      <c r="D84" s="33" t="s">
        <v>133</v>
      </c>
      <c r="E84" s="30"/>
      <c r="F84" s="26" t="s">
        <v>26</v>
      </c>
      <c r="G84" s="31"/>
    </row>
    <row r="85" spans="1:7" ht="19.5" customHeight="1" x14ac:dyDescent="0.3">
      <c r="A85" s="22">
        <v>75</v>
      </c>
      <c r="B85" s="23" t="s">
        <v>78</v>
      </c>
      <c r="C85" s="23" t="s">
        <v>158</v>
      </c>
      <c r="D85" s="33" t="s">
        <v>133</v>
      </c>
      <c r="E85" s="25"/>
      <c r="F85" s="26" t="s">
        <v>26</v>
      </c>
      <c r="G85" s="27"/>
    </row>
    <row r="86" spans="1:7" ht="4.5" customHeight="1" x14ac:dyDescent="0.3">
      <c r="A86" s="1"/>
      <c r="B86" s="1"/>
      <c r="C86" s="1"/>
      <c r="D86" s="1"/>
      <c r="E86" s="1"/>
      <c r="F86" s="1"/>
      <c r="G86" s="1"/>
    </row>
  </sheetData>
  <mergeCells count="7">
    <mergeCell ref="A8:G8"/>
    <mergeCell ref="A38:G38"/>
    <mergeCell ref="A64:G64"/>
    <mergeCell ref="A2:F2"/>
    <mergeCell ref="D3:E3"/>
    <mergeCell ref="F3:G3"/>
    <mergeCell ref="D4:E4"/>
  </mergeCells>
  <conditionalFormatting sqref="A8:G85">
    <cfRule type="expression" dxfId="3" priority="2">
      <formula>$F8="✅ Completado"</formula>
    </cfRule>
    <cfRule type="expression" dxfId="2" priority="3">
      <formula>$F8="⏳ Pendiente"</formula>
    </cfRule>
    <cfRule type="expression" dxfId="1" priority="4">
      <formula>$F8="➖ No aplica"</formula>
    </cfRule>
    <cfRule type="expression" dxfId="0" priority="5">
      <formula>$F8="🔄 Reprogramado"</formula>
    </cfRule>
  </conditionalFormatting>
  <dataValidations count="1">
    <dataValidation type="list" allowBlank="1" sqref="F9:F37 F39:F63 F65:F85" xr:uid="{00000000-0002-0000-0200-000000000000}">
      <formula1>"✅ Completado,⏳ Pendiente,➖ No aplica,🔄 Reprogramado"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1000000}">
          <x14:formula1>
            <xm:f>'👥 Personal'!$C$7:$C$16</xm:f>
          </x14:formula1>
          <x14:formula2>
            <xm:f>0</xm:f>
          </x14:formula2>
          <xm:sqref>E9:E37 E39:E63 E65:E85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39C12"/>
  </sheetPr>
  <dimension ref="A1:F32"/>
  <sheetViews>
    <sheetView showGridLines="0" zoomScaleNormal="100" workbookViewId="0">
      <selection activeCell="I9" sqref="I9"/>
    </sheetView>
  </sheetViews>
  <sheetFormatPr baseColWidth="10" defaultColWidth="8.6640625" defaultRowHeight="14.4" x14ac:dyDescent="0.3"/>
  <cols>
    <col min="1" max="1" width="30" customWidth="1"/>
    <col min="2" max="6" width="16" customWidth="1"/>
  </cols>
  <sheetData>
    <row r="1" spans="1:6" ht="4.5" customHeight="1" x14ac:dyDescent="0.3">
      <c r="A1" s="1"/>
      <c r="B1" s="1"/>
      <c r="C1" s="1"/>
      <c r="D1" s="1"/>
      <c r="E1" s="1"/>
      <c r="F1" s="1"/>
    </row>
    <row r="2" spans="1:6" ht="36" customHeight="1" x14ac:dyDescent="0.3">
      <c r="A2" s="69" t="s">
        <v>159</v>
      </c>
      <c r="B2" s="69"/>
      <c r="C2" s="69"/>
      <c r="D2" s="69"/>
      <c r="E2" s="69"/>
      <c r="F2" s="69"/>
    </row>
    <row r="3" spans="1:6" ht="21.75" customHeight="1" x14ac:dyDescent="0.3">
      <c r="A3" s="70" t="s">
        <v>176</v>
      </c>
      <c r="B3" s="71"/>
      <c r="C3" s="71"/>
      <c r="D3" s="72"/>
      <c r="E3" s="72"/>
      <c r="F3" s="72"/>
    </row>
    <row r="4" spans="1:6" ht="7.5" customHeight="1" x14ac:dyDescent="0.3">
      <c r="A4" s="4"/>
      <c r="B4" s="4"/>
      <c r="C4" s="4"/>
      <c r="D4" s="4"/>
      <c r="E4" s="4"/>
      <c r="F4" s="4"/>
    </row>
    <row r="5" spans="1:6" ht="12" customHeight="1" x14ac:dyDescent="0.3"/>
    <row r="6" spans="1:6" ht="24" customHeight="1" x14ac:dyDescent="0.3">
      <c r="A6" s="73" t="s">
        <v>160</v>
      </c>
      <c r="B6" s="73"/>
      <c r="C6" s="73"/>
      <c r="D6" s="73"/>
      <c r="E6" s="73"/>
      <c r="F6" s="73"/>
    </row>
    <row r="7" spans="1:6" ht="39.75" customHeight="1" x14ac:dyDescent="0.3">
      <c r="A7" s="34" t="s">
        <v>161</v>
      </c>
      <c r="B7" s="74">
        <v>75</v>
      </c>
      <c r="C7" s="74"/>
      <c r="D7" s="75"/>
      <c r="E7" s="75"/>
      <c r="F7" s="75"/>
    </row>
    <row r="8" spans="1:6" ht="39.75" customHeight="1" x14ac:dyDescent="0.3">
      <c r="A8" s="35" t="s">
        <v>162</v>
      </c>
      <c r="B8" s="66">
        <f>COUNTIF('📅 Registro Mensual'!F8:F85,"✅ Completado")</f>
        <v>0</v>
      </c>
      <c r="C8" s="66"/>
      <c r="D8" s="58"/>
      <c r="E8" s="58"/>
      <c r="F8" s="58"/>
    </row>
    <row r="9" spans="1:6" ht="39.75" customHeight="1" x14ac:dyDescent="0.3">
      <c r="A9" s="36" t="s">
        <v>163</v>
      </c>
      <c r="B9" s="67">
        <f>COUNTIF('📅 Registro Mensual'!F8:F85,"⏳ Pendiente")</f>
        <v>75</v>
      </c>
      <c r="C9" s="67"/>
      <c r="D9" s="60"/>
      <c r="E9" s="60"/>
      <c r="F9" s="60"/>
    </row>
    <row r="10" spans="1:6" ht="39.75" customHeight="1" x14ac:dyDescent="0.3">
      <c r="A10" s="37" t="s">
        <v>164</v>
      </c>
      <c r="B10" s="68">
        <f>COUNTIF('📅 Registro Mensual'!F8:F85,"🔄 Reprogramado")</f>
        <v>0</v>
      </c>
      <c r="C10" s="68"/>
      <c r="D10" s="53"/>
      <c r="E10" s="53"/>
      <c r="F10" s="53"/>
    </row>
    <row r="11" spans="1:6" ht="39.75" customHeight="1" x14ac:dyDescent="0.3">
      <c r="A11" s="38" t="s">
        <v>165</v>
      </c>
      <c r="B11" s="62">
        <f>COUNTIF('📅 Registro Mensual'!F8:F85,"➖ No aplica")</f>
        <v>0</v>
      </c>
      <c r="C11" s="62"/>
      <c r="D11" s="55"/>
      <c r="E11" s="55"/>
      <c r="F11" s="55"/>
    </row>
    <row r="12" spans="1:6" ht="39.75" customHeight="1" x14ac:dyDescent="0.3">
      <c r="A12" s="63" t="s">
        <v>166</v>
      </c>
      <c r="B12" s="63"/>
      <c r="C12" s="63"/>
      <c r="D12" s="64">
        <f>IFERROR(COUNTIF('📅 Registro Mensual'!F8:F85,"✅ Completado")/(75-COUNTIF('📅 Registro Mensual'!F8:F85,"➖ No aplica")),0)</f>
        <v>0</v>
      </c>
      <c r="E12" s="64"/>
      <c r="F12" s="64"/>
    </row>
    <row r="14" spans="1:6" ht="24" customHeight="1" x14ac:dyDescent="0.3">
      <c r="A14" s="65" t="s">
        <v>167</v>
      </c>
      <c r="B14" s="65"/>
      <c r="C14" s="65"/>
      <c r="D14" s="65"/>
      <c r="E14" s="65"/>
      <c r="F14" s="65"/>
    </row>
    <row r="15" spans="1:6" ht="27.75" customHeight="1" x14ac:dyDescent="0.3">
      <c r="A15" s="39" t="s">
        <v>168</v>
      </c>
      <c r="B15" s="57">
        <f>COUNTIFS('📅 Registro Mensual'!D8:D85,"Diaria",'📅 Registro Mensual'!F8:F85,"✅ Completado")</f>
        <v>0</v>
      </c>
      <c r="C15" s="57"/>
      <c r="D15" s="58"/>
      <c r="E15" s="58"/>
      <c r="F15" s="58"/>
    </row>
    <row r="16" spans="1:6" ht="27.75" customHeight="1" x14ac:dyDescent="0.3">
      <c r="A16" s="40" t="s">
        <v>169</v>
      </c>
      <c r="B16" s="59">
        <f>COUNTIFS('📅 Registro Mensual'!D8:D85,"Diaria",'📅 Registro Mensual'!F8:F85,"⏳ Pendiente")</f>
        <v>29</v>
      </c>
      <c r="C16" s="59"/>
      <c r="D16" s="60"/>
      <c r="E16" s="60"/>
      <c r="F16" s="60"/>
    </row>
    <row r="17" spans="1:6" ht="27.75" customHeight="1" x14ac:dyDescent="0.3">
      <c r="A17" s="41" t="s">
        <v>170</v>
      </c>
      <c r="B17" s="52">
        <f>COUNTIFS('📅 Registro Mensual'!D8:D85,"Diaria",'📅 Registro Mensual'!F8:F85,"🔄 Reprogramado")</f>
        <v>0</v>
      </c>
      <c r="C17" s="52"/>
      <c r="D17" s="53"/>
      <c r="E17" s="53"/>
      <c r="F17" s="53"/>
    </row>
    <row r="18" spans="1:6" ht="27.75" customHeight="1" x14ac:dyDescent="0.3">
      <c r="A18" s="42" t="s">
        <v>171</v>
      </c>
      <c r="B18" s="54">
        <f>COUNTIFS('📅 Registro Mensual'!D8:D85,"Diaria",'📅 Registro Mensual'!F8:F85,"➖ No aplica")</f>
        <v>0</v>
      </c>
      <c r="C18" s="54"/>
      <c r="D18" s="55"/>
      <c r="E18" s="55"/>
      <c r="F18" s="55"/>
    </row>
    <row r="20" spans="1:6" ht="24" customHeight="1" x14ac:dyDescent="0.3">
      <c r="A20" s="61" t="s">
        <v>172</v>
      </c>
      <c r="B20" s="61"/>
      <c r="C20" s="61"/>
      <c r="D20" s="61"/>
      <c r="E20" s="61"/>
      <c r="F20" s="61"/>
    </row>
    <row r="21" spans="1:6" ht="27.75" customHeight="1" x14ac:dyDescent="0.3">
      <c r="A21" s="39" t="s">
        <v>168</v>
      </c>
      <c r="B21" s="57">
        <f>COUNTIFS('📅 Registro Mensual'!D8:D85,"Semanal",'📅 Registro Mensual'!F8:F85,"✅ Completado")</f>
        <v>0</v>
      </c>
      <c r="C21" s="57"/>
      <c r="D21" s="58"/>
      <c r="E21" s="58"/>
      <c r="F21" s="58"/>
    </row>
    <row r="22" spans="1:6" ht="27.75" customHeight="1" x14ac:dyDescent="0.3">
      <c r="A22" s="40" t="s">
        <v>169</v>
      </c>
      <c r="B22" s="59">
        <f>COUNTIFS('📅 Registro Mensual'!D8:D85,"Semanal",'📅 Registro Mensual'!F8:F85,"⏳ Pendiente")</f>
        <v>24</v>
      </c>
      <c r="C22" s="59"/>
      <c r="D22" s="60"/>
      <c r="E22" s="60"/>
      <c r="F22" s="60"/>
    </row>
    <row r="23" spans="1:6" ht="27.75" customHeight="1" x14ac:dyDescent="0.3">
      <c r="A23" s="41" t="s">
        <v>170</v>
      </c>
      <c r="B23" s="52">
        <f>COUNTIFS('📅 Registro Mensual'!D8:D85,"Semanal",'📅 Registro Mensual'!F8:F85,"🔄 Reprogramado")</f>
        <v>0</v>
      </c>
      <c r="C23" s="52"/>
      <c r="D23" s="53"/>
      <c r="E23" s="53"/>
      <c r="F23" s="53"/>
    </row>
    <row r="24" spans="1:6" ht="27.75" customHeight="1" x14ac:dyDescent="0.3">
      <c r="A24" s="42" t="s">
        <v>171</v>
      </c>
      <c r="B24" s="54">
        <f>COUNTIFS('📅 Registro Mensual'!D8:D85,"Semanal",'📅 Registro Mensual'!F8:F85,"➖ No aplica")</f>
        <v>0</v>
      </c>
      <c r="C24" s="54"/>
      <c r="D24" s="55"/>
      <c r="E24" s="55"/>
      <c r="F24" s="55"/>
    </row>
    <row r="26" spans="1:6" ht="24" customHeight="1" x14ac:dyDescent="0.3">
      <c r="A26" s="56" t="s">
        <v>173</v>
      </c>
      <c r="B26" s="56"/>
      <c r="C26" s="56"/>
      <c r="D26" s="56"/>
      <c r="E26" s="56"/>
      <c r="F26" s="56"/>
    </row>
    <row r="27" spans="1:6" ht="27.75" customHeight="1" x14ac:dyDescent="0.3">
      <c r="A27" s="39" t="s">
        <v>168</v>
      </c>
      <c r="B27" s="57">
        <f>COUNTIFS('📅 Registro Mensual'!D8:D85,"Mensual",'📅 Registro Mensual'!F8:F85,"✅ Completado")</f>
        <v>0</v>
      </c>
      <c r="C27" s="57"/>
      <c r="D27" s="58"/>
      <c r="E27" s="58"/>
      <c r="F27" s="58"/>
    </row>
    <row r="28" spans="1:6" ht="27.75" customHeight="1" x14ac:dyDescent="0.3">
      <c r="A28" s="40" t="s">
        <v>169</v>
      </c>
      <c r="B28" s="59">
        <f>COUNTIFS('📅 Registro Mensual'!D8:D85,"Mensual",'📅 Registro Mensual'!F8:F85,"⏳ Pendiente")</f>
        <v>22</v>
      </c>
      <c r="C28" s="59"/>
      <c r="D28" s="60"/>
      <c r="E28" s="60"/>
      <c r="F28" s="60"/>
    </row>
    <row r="29" spans="1:6" ht="27.75" customHeight="1" x14ac:dyDescent="0.3">
      <c r="A29" s="41" t="s">
        <v>170</v>
      </c>
      <c r="B29" s="52">
        <f>COUNTIFS('📅 Registro Mensual'!D8:D85,"Mensual",'📅 Registro Mensual'!F8:F85,"🔄 Reprogramado")</f>
        <v>0</v>
      </c>
      <c r="C29" s="52"/>
      <c r="D29" s="53"/>
      <c r="E29" s="53"/>
      <c r="F29" s="53"/>
    </row>
    <row r="30" spans="1:6" ht="27.75" customHeight="1" x14ac:dyDescent="0.3">
      <c r="A30" s="42" t="s">
        <v>171</v>
      </c>
      <c r="B30" s="54">
        <f>COUNTIFS('📅 Registro Mensual'!D8:D85,"Mensual",'📅 Registro Mensual'!F8:F85,"➖ No aplica")</f>
        <v>0</v>
      </c>
      <c r="C30" s="54"/>
      <c r="D30" s="55"/>
      <c r="E30" s="55"/>
      <c r="F30" s="55"/>
    </row>
    <row r="32" spans="1:6" ht="4.5" customHeight="1" x14ac:dyDescent="0.3">
      <c r="A32" s="1"/>
      <c r="B32" s="1"/>
      <c r="C32" s="1"/>
      <c r="D32" s="1"/>
      <c r="E32" s="1"/>
      <c r="F32" s="1"/>
    </row>
  </sheetData>
  <mergeCells count="43">
    <mergeCell ref="A2:F2"/>
    <mergeCell ref="A3:C3"/>
    <mergeCell ref="D3:F3"/>
    <mergeCell ref="A6:F6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A12:C12"/>
    <mergeCell ref="D12:F12"/>
    <mergeCell ref="A14:F14"/>
    <mergeCell ref="B15:C15"/>
    <mergeCell ref="D15:F15"/>
    <mergeCell ref="B16:C16"/>
    <mergeCell ref="D16:F16"/>
    <mergeCell ref="B17:C17"/>
    <mergeCell ref="D17:F17"/>
    <mergeCell ref="B18:C18"/>
    <mergeCell ref="D18:F18"/>
    <mergeCell ref="A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9:C29"/>
    <mergeCell ref="D29:F29"/>
    <mergeCell ref="B30:C30"/>
    <mergeCell ref="D30:F30"/>
    <mergeCell ref="A26:F26"/>
    <mergeCell ref="B27:C27"/>
    <mergeCell ref="D27:F27"/>
    <mergeCell ref="B28:C28"/>
    <mergeCell ref="D28:F2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📋 Instrucciones</vt:lpstr>
      <vt:lpstr>👥 Personal</vt:lpstr>
      <vt:lpstr>📅 Registro Mensual</vt:lpstr>
      <vt:lpstr>📊 Resumen del 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Francesco Campione</cp:lastModifiedBy>
  <cp:revision>0</cp:revision>
  <dcterms:created xsi:type="dcterms:W3CDTF">2026-05-21T04:45:28Z</dcterms:created>
  <dcterms:modified xsi:type="dcterms:W3CDTF">2026-05-21T14:47:13Z</dcterms:modified>
  <dc:language>en-US</dc:language>
</cp:coreProperties>
</file>